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2"/>
  </bookViews>
  <sheets>
    <sheet name="MŠ1" sheetId="1" r:id="rId1"/>
    <sheet name="MŠ2" sheetId="2" r:id="rId2"/>
    <sheet name="MŠ3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<sst xmlns="http://schemas.openxmlformats.org/spreadsheetml/2006/main" count="116" uniqueCount="92">
  <si>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>Vklad</t>
  </si>
  <si>
    <t>Zůstatek</t>
  </si>
  <si>
    <t xml:space="preserve">*legenda </t>
  </si>
  <si>
    <t>cena</t>
  </si>
  <si>
    <t>neúčast dítěte</t>
  </si>
  <si>
    <t>cena představení a účást dítěte</t>
  </si>
  <si>
    <t>Celkem</t>
  </si>
  <si>
    <t>Příjmení a jméno</t>
  </si>
  <si>
    <t>HAVLÍČKOVÁ A.</t>
  </si>
  <si>
    <t>HAVLÍČKOVÁ H.</t>
  </si>
  <si>
    <t>MELICHAROVÁ T.</t>
  </si>
  <si>
    <t>CVOLIGA A.</t>
  </si>
  <si>
    <t>STEJSKAL Matěj</t>
  </si>
  <si>
    <t>PLAČKOVÁ Patricie</t>
  </si>
  <si>
    <t>BRIDI Laura</t>
  </si>
  <si>
    <t>VOJTÍŠEK Tobiáš</t>
  </si>
  <si>
    <t>BARÁKOVÁ Denisa</t>
  </si>
  <si>
    <t>BUJÁK Vojtěch</t>
  </si>
  <si>
    <t>ČERVEŇÁKOVÁ Amálie</t>
  </si>
  <si>
    <t>ČÁKORA Jakub</t>
  </si>
  <si>
    <t>DROBEK Šimon</t>
  </si>
  <si>
    <t>FERANEC Jakub</t>
  </si>
  <si>
    <t>FITZBAUEROVÁ Klára</t>
  </si>
  <si>
    <t>HALMA Filip</t>
  </si>
  <si>
    <t>HANÁK Ondřej</t>
  </si>
  <si>
    <t>HAVLÍČEK Benjamin B.</t>
  </si>
  <si>
    <t>JAKLOVÁ Barbora</t>
  </si>
  <si>
    <t>KOLEK Matěj</t>
  </si>
  <si>
    <t>KŘIVÁNEK Jakub</t>
  </si>
  <si>
    <t>KVÁČOVÁ Terezie</t>
  </si>
  <si>
    <t>LUNGOVÁ Natálie</t>
  </si>
  <si>
    <t>ROLLER Jonáš</t>
  </si>
  <si>
    <t>VALČÍK Leonardo</t>
  </si>
  <si>
    <t>VLACH Lukáš</t>
  </si>
  <si>
    <t>VOJTÍŠKOVÁ Anna</t>
  </si>
  <si>
    <t>VRANÁ Ella</t>
  </si>
  <si>
    <t>VYDRA Jáchym</t>
  </si>
  <si>
    <t>MŠ 1</t>
  </si>
  <si>
    <t>Přehled plateb pro rok 2022/2023</t>
  </si>
  <si>
    <t>BABAIEV Semen</t>
  </si>
  <si>
    <t>HYLASOVÁ Valérie</t>
  </si>
  <si>
    <t>KOLEK Tomáš</t>
  </si>
  <si>
    <t>KORČÁKOVÁ Nela</t>
  </si>
  <si>
    <t>KAČEROVSKÁ Ema</t>
  </si>
  <si>
    <t>KOUTNÝ Štěpán</t>
  </si>
  <si>
    <t>KOVAČIK Oliver</t>
  </si>
  <si>
    <t>KUŽEL Tomáš</t>
  </si>
  <si>
    <t>MATIASH Anastasia</t>
  </si>
  <si>
    <t>PÁNEK Vojtěch</t>
  </si>
  <si>
    <t>PIRKL Lukáš</t>
  </si>
  <si>
    <t>PLAČKOVÁ Terezie</t>
  </si>
  <si>
    <t>ŘEBÍČEK Jaromír</t>
  </si>
  <si>
    <t>SAAD Linda</t>
  </si>
  <si>
    <t>SCHEVCENKO Alisiia</t>
  </si>
  <si>
    <t>SLANAŘOVÁ Šarlota</t>
  </si>
  <si>
    <t>TÁBORSKÁ Viktorie</t>
  </si>
  <si>
    <t>TOMÁNKOVÁ Markéta</t>
  </si>
  <si>
    <t>VOJTÍŠEK M.</t>
  </si>
  <si>
    <t>YAVORSKYI O.</t>
  </si>
  <si>
    <t>MŠ3</t>
  </si>
  <si>
    <t>MŠ2</t>
  </si>
  <si>
    <t>DOUBEK Matěj</t>
  </si>
  <si>
    <t>BEIL Teo</t>
  </si>
  <si>
    <t>DVOŘÁK Adam</t>
  </si>
  <si>
    <t>HOSKOVCOVÁ Veronika</t>
  </si>
  <si>
    <t>HROCHOVÁ Emma</t>
  </si>
  <si>
    <t>CHARLESWORTH Matyáš</t>
  </si>
  <si>
    <t>IRSENSKÁ Anežka</t>
  </si>
  <si>
    <t>JANOVSKÁ Leontýna</t>
  </si>
  <si>
    <t>JAROLÍM Vojtěch</t>
  </si>
  <si>
    <t>KAČÍRKOVÁ Tereza</t>
  </si>
  <si>
    <t>KOVÁCSOVÁ Magdaléna</t>
  </si>
  <si>
    <t>KOZLÍK Jan</t>
  </si>
  <si>
    <t>KUŽEL Jakub</t>
  </si>
  <si>
    <t>KVAKOVÁ Viktorie</t>
  </si>
  <si>
    <t>MUSILOVÁ Elena</t>
  </si>
  <si>
    <t>PATRMAN Matyáš</t>
  </si>
  <si>
    <t>REK Jakub</t>
  </si>
  <si>
    <t>ROLLEROVÁ Rozálie</t>
  </si>
  <si>
    <t>ROZKOŠNÝ Miloš</t>
  </si>
  <si>
    <t>ŠEDO David</t>
  </si>
  <si>
    <t>ŠPIČKA Karel</t>
  </si>
  <si>
    <t>URBANOVÁ Nikola</t>
  </si>
  <si>
    <t>URIKOVÁ Tereza</t>
  </si>
  <si>
    <t>VLČEK Jiří</t>
  </si>
  <si>
    <t>ZEMANOVÁ Anežka</t>
  </si>
  <si>
    <t>ZUMROVÁ Amálie</t>
  </si>
  <si>
    <t>13.9.</t>
  </si>
  <si>
    <t>17.10.</t>
  </si>
  <si>
    <t>17. 10.</t>
  </si>
  <si>
    <t>3.11.</t>
  </si>
  <si>
    <t>23.11.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</si>
</sst>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7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6" tint="-0.24997000396251678"/>
      <name val="Calibri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>
        <color indexed="63"/>
      </right>
      <top style="thin"/>
      <bottom style="thin"/>
    </border>
    <border>
      <left style="thick">
        <color theme="6" tint="-0.24993999302387238"/>
      </left>
      <right>
        <color indexed="63"/>
      </right>
      <top style="thin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n"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0000FF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6" tint="-0.24993999302387238"/>
      </left>
      <right style="thin"/>
      <top style="thin"/>
      <bottom style="thick">
        <color theme="6" tint="-0.24993999302387238"/>
      </bottom>
    </border>
    <border>
      <left style="thin"/>
      <right style="thin"/>
      <top style="thin"/>
      <bottom style="thick">
        <color theme="6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0000FF"/>
      </bottom>
    </border>
    <border>
      <left style="thin"/>
      <right style="thin"/>
      <top style="thick">
        <color rgb="FF0000FF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theme="6" tint="-0.24993999302387238"/>
      </top>
      <bottom style="thick">
        <color theme="6" tint="-0.24993999302387238"/>
      </bottom>
    </border>
    <border>
      <left style="thin"/>
      <right style="thin"/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ck">
        <color rgb="FFFF0000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00FF"/>
      </right>
      <top>
        <color indexed="63"/>
      </top>
      <bottom style="thin"/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ck">
        <color theme="6" tint="-0.24993999302387238"/>
      </left>
      <right style="thick">
        <color rgb="FF0000FF"/>
      </right>
      <top style="thin"/>
      <bottom style="thin"/>
    </border>
    <border>
      <left style="thin"/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33" borderId="12" xfId="0" applyFont="1" applyFill="1" applyBorder="1" applyAlignment="1">
      <alignment/>
    </xf>
    <xf numFmtId="0" fontId="26" fillId="34" borderId="13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34" borderId="19" xfId="0" applyFont="1" applyFill="1" applyBorder="1" applyAlignment="1">
      <alignment horizontal="right"/>
    </xf>
    <xf numFmtId="0" fontId="0" fillId="35" borderId="20" xfId="0" applyFill="1" applyBorder="1" applyAlignment="1">
      <alignment/>
    </xf>
    <xf numFmtId="0" fontId="0" fillId="35" borderId="15" xfId="0" applyFill="1" applyBorder="1" applyAlignment="1">
      <alignment/>
    </xf>
    <xf numFmtId="0" fontId="26" fillId="3" borderId="21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0" fillId="3" borderId="15" xfId="0" applyFill="1" applyBorder="1" applyAlignment="1">
      <alignment/>
    </xf>
    <xf numFmtId="0" fontId="0" fillId="35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3" fillId="34" borderId="25" xfId="0" applyFont="1" applyFill="1" applyBorder="1" applyAlignment="1">
      <alignment horizontal="right"/>
    </xf>
    <xf numFmtId="0" fontId="43" fillId="34" borderId="26" xfId="0" applyFont="1" applyFill="1" applyBorder="1" applyAlignment="1">
      <alignment horizontal="right"/>
    </xf>
    <xf numFmtId="0" fontId="43" fillId="34" borderId="27" xfId="0" applyFont="1" applyFill="1" applyBorder="1" applyAlignment="1">
      <alignment horizontal="right"/>
    </xf>
    <xf numFmtId="0" fontId="0" fillId="3" borderId="13" xfId="0" applyFill="1" applyBorder="1" applyAlignment="1">
      <alignment/>
    </xf>
    <xf numFmtId="0" fontId="26" fillId="0" borderId="28" xfId="0" applyFont="1" applyBorder="1" applyAlignment="1">
      <alignment/>
    </xf>
    <xf numFmtId="8" fontId="43" fillId="0" borderId="28" xfId="0" applyNumberFormat="1" applyFont="1" applyBorder="1" applyAlignment="1">
      <alignment/>
    </xf>
    <xf numFmtId="0" fontId="43" fillId="0" borderId="28" xfId="0" applyFont="1" applyBorder="1" applyAlignment="1">
      <alignment horizontal="right"/>
    </xf>
    <xf numFmtId="0" fontId="0" fillId="3" borderId="29" xfId="0" applyFill="1" applyBorder="1" applyAlignment="1">
      <alignment/>
    </xf>
    <xf numFmtId="0" fontId="43" fillId="34" borderId="29" xfId="0" applyFont="1" applyFill="1" applyBorder="1" applyAlignment="1">
      <alignment horizontal="right"/>
    </xf>
    <xf numFmtId="0" fontId="26" fillId="0" borderId="30" xfId="0" applyFont="1" applyBorder="1" applyAlignment="1">
      <alignment/>
    </xf>
    <xf numFmtId="0" fontId="0" fillId="35" borderId="31" xfId="0" applyFill="1" applyBorder="1" applyAlignment="1">
      <alignment/>
    </xf>
    <xf numFmtId="0" fontId="26" fillId="37" borderId="32" xfId="0" applyFont="1" applyFill="1" applyBorder="1" applyAlignment="1">
      <alignment/>
    </xf>
    <xf numFmtId="0" fontId="0" fillId="36" borderId="33" xfId="0" applyFill="1" applyBorder="1" applyAlignment="1">
      <alignment horizontal="center"/>
    </xf>
    <xf numFmtId="0" fontId="26" fillId="3" borderId="34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26" fillId="34" borderId="34" xfId="0" applyFont="1" applyFill="1" applyBorder="1" applyAlignment="1">
      <alignment horizontal="right"/>
    </xf>
    <xf numFmtId="0" fontId="0" fillId="35" borderId="35" xfId="0" applyFill="1" applyBorder="1" applyAlignment="1">
      <alignment/>
    </xf>
    <xf numFmtId="0" fontId="26" fillId="38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5" borderId="2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26" fillId="0" borderId="4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26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26" fillId="0" borderId="0" xfId="0" applyFont="1" applyAlignment="1">
      <alignment/>
    </xf>
    <xf numFmtId="0" fontId="26" fillId="0" borderId="44" xfId="0" applyFont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43" fillId="34" borderId="47" xfId="0" applyFont="1" applyFill="1" applyBorder="1" applyAlignment="1">
      <alignment horizontal="right"/>
    </xf>
    <xf numFmtId="0" fontId="0" fillId="35" borderId="40" xfId="0" applyFill="1" applyBorder="1" applyAlignment="1">
      <alignment/>
    </xf>
    <xf numFmtId="0" fontId="43" fillId="34" borderId="48" xfId="0" applyFont="1" applyFill="1" applyBorder="1" applyAlignment="1">
      <alignment horizontal="right"/>
    </xf>
    <xf numFmtId="0" fontId="0" fillId="3" borderId="49" xfId="0" applyFill="1" applyBorder="1" applyAlignment="1">
      <alignment/>
    </xf>
    <xf numFmtId="0" fontId="26" fillId="0" borderId="50" xfId="0" applyFont="1" applyBorder="1" applyAlignment="1">
      <alignment/>
    </xf>
    <xf numFmtId="0" fontId="26" fillId="0" borderId="48" xfId="0" applyFont="1" applyBorder="1" applyAlignment="1">
      <alignment/>
    </xf>
    <xf numFmtId="167" fontId="0" fillId="35" borderId="29" xfId="0" applyNumberFormat="1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0" xfId="0" applyFill="1" applyAlignment="1">
      <alignment/>
    </xf>
    <xf numFmtId="167" fontId="0" fillId="0" borderId="40" xfId="0" applyNumberFormat="1" applyBorder="1" applyAlignment="1">
      <alignment/>
    </xf>
    <xf numFmtId="16" fontId="0" fillId="36" borderId="24" xfId="0" applyNumberForma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26" fillId="0" borderId="23" xfId="0" applyFont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0" borderId="0" xfId="0" applyAlignment="1">
      <alignment/>
    </xf>
    <xf numFmtId="167" fontId="43" fillId="34" borderId="19" xfId="0" applyNumberFormat="1" applyFont="1" applyFill="1" applyBorder="1" applyAlignment="1">
      <alignment horizontal="right"/>
    </xf>
    <xf numFmtId="0" fontId="43" fillId="34" borderId="63" xfId="0" applyFont="1" applyFill="1" applyBorder="1" applyAlignment="1">
      <alignment horizontal="right"/>
    </xf>
    <xf numFmtId="8" fontId="43" fillId="34" borderId="63" xfId="0" applyNumberFormat="1" applyFont="1" applyFill="1" applyBorder="1" applyAlignment="1">
      <alignment horizontal="right"/>
    </xf>
    <xf numFmtId="0" fontId="43" fillId="34" borderId="44" xfId="0" applyFont="1" applyFill="1" applyBorder="1" applyAlignment="1">
      <alignment horizontal="right"/>
    </xf>
    <xf numFmtId="167" fontId="43" fillId="34" borderId="63" xfId="0" applyNumberFormat="1" applyFont="1" applyFill="1" applyBorder="1" applyAlignment="1">
      <alignment horizontal="right"/>
    </xf>
    <xf numFmtId="0" fontId="0" fillId="0" borderId="6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167" fontId="43" fillId="34" borderId="50" xfId="0" applyNumberFormat="1" applyFont="1" applyFill="1" applyBorder="1" applyAlignment="1">
      <alignment horizontal="right"/>
    </xf>
    <xf numFmtId="0" fontId="26" fillId="0" borderId="64" xfId="0" applyFont="1" applyFill="1" applyBorder="1" applyAlignment="1">
      <alignment/>
    </xf>
    <xf numFmtId="0" fontId="43" fillId="34" borderId="65" xfId="0" applyFont="1" applyFill="1" applyBorder="1" applyAlignment="1">
      <alignment horizontal="right"/>
    </xf>
    <xf numFmtId="0" fontId="26" fillId="0" borderId="66" xfId="0" applyFont="1" applyFill="1" applyBorder="1" applyAlignment="1">
      <alignment/>
    </xf>
    <xf numFmtId="0" fontId="0" fillId="36" borderId="67" xfId="0" applyFill="1" applyBorder="1" applyAlignment="1">
      <alignment horizontal="center"/>
    </xf>
    <xf numFmtId="0" fontId="0" fillId="0" borderId="0" xfId="0" applyAlignment="1">
      <alignment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B10">
      <selection activeCell="G31" sqref="G31"/>
    </sheetView>
  </sheetViews>
  <sheetFormatPr defaultColWidth="9.140625" defaultRowHeight="15"/>
  <cols>
    <col min="1" max="1" width="6.7109375" style="0" hidden="1" customWidth="1"/>
    <col min="2" max="2" width="21.8515625" style="0" customWidth="1"/>
    <col min="3" max="3" width="11.140625" style="0" customWidth="1"/>
    <col min="4" max="5" width="10.140625" style="0" customWidth="1"/>
    <col min="6" max="6" width="10.421875" style="0" customWidth="1"/>
    <col min="7" max="7" width="10.57421875" style="0" customWidth="1"/>
    <col min="8" max="11" width="10.421875" style="0" bestFit="1" customWidth="1"/>
    <col min="12" max="12" width="10.28125" style="0" customWidth="1"/>
    <col min="13" max="13" width="10.421875" style="0" customWidth="1"/>
    <col min="14" max="14" width="10.140625" style="0" customWidth="1"/>
    <col min="15" max="15" width="10.421875" style="0" bestFit="1" customWidth="1"/>
    <col min="16" max="16" width="10.57421875" style="0" customWidth="1"/>
    <col min="17" max="17" width="11.00390625" style="0" customWidth="1"/>
  </cols>
  <sheetData>
    <row r="1" spans="1:17" ht="19.5" thickBot="1">
      <c r="A1" s="116" t="s">
        <v>37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6.5" thickBot="1" thickTop="1">
      <c r="A2" s="24"/>
      <c r="B2" s="42" t="s">
        <v>7</v>
      </c>
      <c r="C2" s="6" t="s">
        <v>0</v>
      </c>
      <c r="D2" s="22" t="s">
        <v>87</v>
      </c>
      <c r="E2" s="83" t="s">
        <v>89</v>
      </c>
      <c r="F2" s="84" t="s">
        <v>90</v>
      </c>
      <c r="G2" s="84" t="s">
        <v>91</v>
      </c>
      <c r="H2" s="84"/>
      <c r="I2" s="84"/>
      <c r="J2" s="84"/>
      <c r="K2" s="84"/>
      <c r="L2" s="84"/>
      <c r="M2" s="84"/>
      <c r="N2" s="84"/>
      <c r="O2" s="84"/>
      <c r="P2" s="85"/>
      <c r="Q2" s="5" t="s">
        <v>1</v>
      </c>
    </row>
    <row r="3" spans="1:17" s="96" customFormat="1" ht="16.5" thickBot="1" thickTop="1">
      <c r="A3" s="62"/>
      <c r="B3" s="2" t="s">
        <v>16</v>
      </c>
      <c r="C3" s="28">
        <v>400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8">
        <v>0</v>
      </c>
      <c r="P3" s="49">
        <v>0</v>
      </c>
      <c r="Q3" s="97">
        <f>C3-D3-E3-F3-G3-H3-I3-J3-K3-L3-M3-N3-O3-P3</f>
        <v>400</v>
      </c>
    </row>
    <row r="4" spans="1:17" ht="16.5" thickBot="1" thickTop="1">
      <c r="A4" s="23"/>
      <c r="B4" s="2" t="s">
        <v>14</v>
      </c>
      <c r="C4" s="28">
        <v>482</v>
      </c>
      <c r="D4" s="14">
        <v>0</v>
      </c>
      <c r="E4" s="14">
        <v>0</v>
      </c>
      <c r="F4" s="14">
        <v>80</v>
      </c>
      <c r="G4" s="14">
        <v>63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5">
        <v>0</v>
      </c>
      <c r="P4" s="41">
        <v>0</v>
      </c>
      <c r="Q4" s="97">
        <f>C4-D4-E4-F4-G4-H4-I4-J4-K4-L4-M4-N4-O4-P4</f>
        <v>339</v>
      </c>
    </row>
    <row r="5" spans="1:17" s="96" customFormat="1" ht="16.5" thickBot="1" thickTop="1">
      <c r="A5" s="23"/>
      <c r="B5" s="2" t="s">
        <v>17</v>
      </c>
      <c r="C5" s="28">
        <v>400</v>
      </c>
      <c r="D5" s="47">
        <v>64</v>
      </c>
      <c r="E5" s="47">
        <v>0</v>
      </c>
      <c r="F5" s="47">
        <v>80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8">
        <v>0</v>
      </c>
      <c r="P5" s="49">
        <v>0</v>
      </c>
      <c r="Q5" s="97">
        <f>C5-D5-E5-F5-G5-H5-I5-J5-K5-L5-M5-N5-O5-P5</f>
        <v>256</v>
      </c>
    </row>
    <row r="6" spans="1:17" ht="16.5" thickBot="1" thickTop="1">
      <c r="A6" s="23"/>
      <c r="B6" s="2" t="s">
        <v>19</v>
      </c>
      <c r="C6" s="28">
        <v>400</v>
      </c>
      <c r="D6" s="47">
        <v>64</v>
      </c>
      <c r="E6" s="47">
        <v>64</v>
      </c>
      <c r="F6" s="47">
        <v>80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8">
        <v>0</v>
      </c>
      <c r="P6" s="49">
        <v>0</v>
      </c>
      <c r="Q6" s="97">
        <f>C6-D6-E6-F6-G6-H6-I6-J6-K6-L6-M6-N6-O6-P6</f>
        <v>192</v>
      </c>
    </row>
    <row r="7" spans="1:17" s="96" customFormat="1" ht="16.5" thickBot="1" thickTop="1">
      <c r="A7" s="23"/>
      <c r="B7" s="2" t="s">
        <v>18</v>
      </c>
      <c r="C7" s="28">
        <v>400</v>
      </c>
      <c r="D7" s="14">
        <v>0</v>
      </c>
      <c r="E7" s="14">
        <v>64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41">
        <v>0</v>
      </c>
      <c r="Q7" s="97">
        <f>C7-D7-E7-F7-G7-H7-I7-J7-K7-L7-M7-N7-O7-P7</f>
        <v>336</v>
      </c>
    </row>
    <row r="8" spans="1:17" ht="16.5" thickBot="1" thickTop="1">
      <c r="A8" s="23"/>
      <c r="B8" s="2" t="s">
        <v>20</v>
      </c>
      <c r="C8" s="28">
        <v>400</v>
      </c>
      <c r="D8" s="47">
        <v>64</v>
      </c>
      <c r="E8" s="47">
        <v>64</v>
      </c>
      <c r="F8" s="47">
        <v>80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  <c r="P8" s="49">
        <v>0</v>
      </c>
      <c r="Q8" s="13" t="str">
        <f aca="true" t="shared" si="0" ref="Q8:Q29">DOLLAR(C8-D8-E8-F8-G8-H8-I8-J8-K8-L8-M8-N8-O8-P8)</f>
        <v>192,00 Kč</v>
      </c>
    </row>
    <row r="9" spans="1:17" ht="16.5" thickBot="1" thickTop="1">
      <c r="A9" s="23"/>
      <c r="B9" s="2" t="s">
        <v>21</v>
      </c>
      <c r="C9" s="28">
        <v>400</v>
      </c>
      <c r="D9" s="14">
        <v>0</v>
      </c>
      <c r="E9" s="14">
        <v>64</v>
      </c>
      <c r="F9" s="14">
        <v>0</v>
      </c>
      <c r="G9" s="14">
        <v>63</v>
      </c>
      <c r="H9" s="14">
        <v>0</v>
      </c>
      <c r="I9" s="14">
        <v>0</v>
      </c>
      <c r="J9" s="15">
        <v>0</v>
      </c>
      <c r="K9" s="14">
        <v>0</v>
      </c>
      <c r="L9" s="14">
        <v>0</v>
      </c>
      <c r="M9" s="14">
        <v>0</v>
      </c>
      <c r="N9" s="15">
        <v>0</v>
      </c>
      <c r="O9" s="15">
        <v>0</v>
      </c>
      <c r="P9" s="41">
        <v>0</v>
      </c>
      <c r="Q9" s="13" t="str">
        <f t="shared" si="0"/>
        <v>273,00 Kč</v>
      </c>
    </row>
    <row r="10" spans="1:17" ht="16.5" thickBot="1" thickTop="1">
      <c r="A10" s="23"/>
      <c r="B10" s="2" t="s">
        <v>22</v>
      </c>
      <c r="C10" s="28">
        <v>400</v>
      </c>
      <c r="D10" s="14">
        <v>64</v>
      </c>
      <c r="E10" s="14">
        <v>64</v>
      </c>
      <c r="F10" s="14">
        <v>80</v>
      </c>
      <c r="G10" s="14">
        <v>63</v>
      </c>
      <c r="H10" s="14">
        <v>0</v>
      </c>
      <c r="I10" s="14">
        <v>0</v>
      </c>
      <c r="J10" s="15">
        <v>0</v>
      </c>
      <c r="K10" s="14">
        <v>0</v>
      </c>
      <c r="L10" s="14">
        <v>0</v>
      </c>
      <c r="M10" s="14">
        <v>0</v>
      </c>
      <c r="N10" s="15">
        <v>0</v>
      </c>
      <c r="O10" s="15">
        <v>0</v>
      </c>
      <c r="P10" s="41">
        <v>0</v>
      </c>
      <c r="Q10" s="13" t="str">
        <f t="shared" si="0"/>
        <v>129,00 Kč</v>
      </c>
    </row>
    <row r="11" spans="1:17" ht="16.5" thickBot="1" thickTop="1">
      <c r="A11" s="23"/>
      <c r="B11" s="2" t="s">
        <v>23</v>
      </c>
      <c r="C11" s="28">
        <v>400</v>
      </c>
      <c r="D11" s="14">
        <v>64</v>
      </c>
      <c r="E11" s="14">
        <v>64</v>
      </c>
      <c r="F11" s="14">
        <v>80</v>
      </c>
      <c r="G11" s="14">
        <v>0</v>
      </c>
      <c r="H11" s="14">
        <v>0</v>
      </c>
      <c r="I11" s="14">
        <v>0</v>
      </c>
      <c r="J11" s="15">
        <v>0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41">
        <v>0</v>
      </c>
      <c r="Q11" s="13" t="str">
        <f t="shared" si="0"/>
        <v>192,00 Kč</v>
      </c>
    </row>
    <row r="12" spans="1:17" ht="16.5" thickBot="1" thickTop="1">
      <c r="A12" s="23"/>
      <c r="B12" s="2" t="s">
        <v>24</v>
      </c>
      <c r="C12" s="28">
        <v>516</v>
      </c>
      <c r="D12" s="14">
        <v>64</v>
      </c>
      <c r="E12" s="14">
        <v>64</v>
      </c>
      <c r="F12" s="14">
        <v>80</v>
      </c>
      <c r="G12" s="14">
        <v>63</v>
      </c>
      <c r="H12" s="14">
        <v>0</v>
      </c>
      <c r="I12" s="14">
        <v>0</v>
      </c>
      <c r="J12" s="15">
        <v>0</v>
      </c>
      <c r="K12" s="14">
        <v>0</v>
      </c>
      <c r="L12" s="14">
        <v>0</v>
      </c>
      <c r="M12" s="14">
        <v>0</v>
      </c>
      <c r="N12" s="15">
        <v>0</v>
      </c>
      <c r="O12" s="15">
        <v>0</v>
      </c>
      <c r="P12" s="41">
        <v>0</v>
      </c>
      <c r="Q12" s="13" t="str">
        <f t="shared" si="0"/>
        <v>245,00 Kč</v>
      </c>
    </row>
    <row r="13" spans="1:17" ht="16.5" thickBot="1" thickTop="1">
      <c r="A13" s="23"/>
      <c r="B13" s="2" t="s">
        <v>25</v>
      </c>
      <c r="C13" s="28">
        <v>400</v>
      </c>
      <c r="D13" s="14">
        <v>64</v>
      </c>
      <c r="E13" s="14">
        <v>0</v>
      </c>
      <c r="F13" s="14">
        <v>80</v>
      </c>
      <c r="G13" s="14">
        <v>63</v>
      </c>
      <c r="H13" s="14">
        <v>0</v>
      </c>
      <c r="I13" s="14">
        <v>0</v>
      </c>
      <c r="J13" s="15">
        <v>0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41">
        <v>0</v>
      </c>
      <c r="Q13" s="13" t="str">
        <f t="shared" si="0"/>
        <v>193,00 Kč</v>
      </c>
    </row>
    <row r="14" spans="1:17" ht="16.5" thickBot="1" thickTop="1">
      <c r="A14" s="23"/>
      <c r="B14" s="2" t="s">
        <v>26</v>
      </c>
      <c r="C14" s="28">
        <v>400</v>
      </c>
      <c r="D14" s="47">
        <v>0</v>
      </c>
      <c r="E14" s="47">
        <v>64</v>
      </c>
      <c r="F14" s="47">
        <v>80</v>
      </c>
      <c r="G14" s="47">
        <v>63</v>
      </c>
      <c r="H14" s="47">
        <v>0</v>
      </c>
      <c r="I14" s="47">
        <v>0</v>
      </c>
      <c r="J14" s="48">
        <v>0</v>
      </c>
      <c r="K14" s="47">
        <v>0</v>
      </c>
      <c r="L14" s="48">
        <v>0</v>
      </c>
      <c r="M14" s="47">
        <v>0</v>
      </c>
      <c r="N14" s="48">
        <v>0</v>
      </c>
      <c r="O14" s="48">
        <v>0</v>
      </c>
      <c r="P14" s="49">
        <v>0</v>
      </c>
      <c r="Q14" s="13" t="str">
        <f t="shared" si="0"/>
        <v>193,00 Kč</v>
      </c>
    </row>
    <row r="15" spans="1:17" ht="16.5" thickBot="1" thickTop="1">
      <c r="A15" s="23"/>
      <c r="B15" s="2" t="s">
        <v>27</v>
      </c>
      <c r="C15" s="28">
        <v>400</v>
      </c>
      <c r="D15" s="14">
        <v>64</v>
      </c>
      <c r="E15" s="14">
        <v>0</v>
      </c>
      <c r="F15" s="14">
        <v>80</v>
      </c>
      <c r="G15" s="14">
        <v>63</v>
      </c>
      <c r="H15" s="14">
        <v>0</v>
      </c>
      <c r="I15" s="14">
        <v>0</v>
      </c>
      <c r="J15" s="15">
        <v>0</v>
      </c>
      <c r="K15" s="14">
        <v>0</v>
      </c>
      <c r="L15" s="15">
        <v>0</v>
      </c>
      <c r="M15" s="14">
        <v>0</v>
      </c>
      <c r="N15" s="15">
        <v>0</v>
      </c>
      <c r="O15" s="15">
        <v>0</v>
      </c>
      <c r="P15" s="41">
        <v>0</v>
      </c>
      <c r="Q15" s="13" t="str">
        <f t="shared" si="0"/>
        <v>193,00 Kč</v>
      </c>
    </row>
    <row r="16" spans="1:17" ht="16.5" thickBot="1" thickTop="1">
      <c r="A16" s="23"/>
      <c r="B16" s="2" t="s">
        <v>28</v>
      </c>
      <c r="C16" s="28">
        <v>400</v>
      </c>
      <c r="D16" s="14">
        <v>64</v>
      </c>
      <c r="E16" s="14">
        <v>0</v>
      </c>
      <c r="F16" s="14">
        <v>80</v>
      </c>
      <c r="G16" s="14">
        <v>63</v>
      </c>
      <c r="H16" s="14">
        <v>0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5">
        <v>0</v>
      </c>
      <c r="P16" s="41">
        <v>0</v>
      </c>
      <c r="Q16" s="13" t="str">
        <f t="shared" si="0"/>
        <v>193,00 Kč</v>
      </c>
    </row>
    <row r="17" spans="1:17" ht="16.5" thickBot="1" thickTop="1">
      <c r="A17" s="23"/>
      <c r="B17" s="2" t="s">
        <v>29</v>
      </c>
      <c r="C17" s="28">
        <v>400</v>
      </c>
      <c r="D17" s="14">
        <v>0</v>
      </c>
      <c r="E17" s="14">
        <v>0</v>
      </c>
      <c r="F17" s="14">
        <v>80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41">
        <v>0</v>
      </c>
      <c r="Q17" s="13" t="str">
        <f t="shared" si="0"/>
        <v>320,00 Kč</v>
      </c>
    </row>
    <row r="18" spans="1:17" ht="16.5" thickBot="1" thickTop="1">
      <c r="A18" s="23"/>
      <c r="B18" s="2" t="s">
        <v>30</v>
      </c>
      <c r="C18" s="28">
        <v>400</v>
      </c>
      <c r="D18" s="14">
        <v>0</v>
      </c>
      <c r="E18" s="14">
        <v>64</v>
      </c>
      <c r="F18" s="21">
        <v>0</v>
      </c>
      <c r="G18" s="15">
        <v>0</v>
      </c>
      <c r="H18" s="14">
        <v>0</v>
      </c>
      <c r="I18" s="14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41">
        <v>0</v>
      </c>
      <c r="Q18" s="13" t="str">
        <f t="shared" si="0"/>
        <v>336,00 Kč</v>
      </c>
    </row>
    <row r="19" spans="1:17" ht="16.5" thickBot="1" thickTop="1">
      <c r="A19" s="23"/>
      <c r="B19" s="2" t="s">
        <v>13</v>
      </c>
      <c r="C19" s="28">
        <v>527</v>
      </c>
      <c r="D19" s="14">
        <v>64</v>
      </c>
      <c r="E19" s="14">
        <v>64</v>
      </c>
      <c r="F19" s="14">
        <v>0</v>
      </c>
      <c r="G19" s="15">
        <v>63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4">
        <v>0</v>
      </c>
      <c r="N19" s="14">
        <v>0</v>
      </c>
      <c r="O19" s="15">
        <v>0</v>
      </c>
      <c r="P19" s="41">
        <v>0</v>
      </c>
      <c r="Q19" s="13" t="str">
        <f t="shared" si="0"/>
        <v>336,00 Kč</v>
      </c>
    </row>
    <row r="20" spans="1:17" s="96" customFormat="1" ht="16.5" thickBot="1" thickTop="1">
      <c r="A20" s="23"/>
      <c r="B20" s="2" t="s">
        <v>31</v>
      </c>
      <c r="C20" s="28">
        <v>400</v>
      </c>
      <c r="D20" s="47">
        <v>64</v>
      </c>
      <c r="E20" s="47">
        <v>0</v>
      </c>
      <c r="F20" s="47">
        <v>80</v>
      </c>
      <c r="G20" s="48">
        <v>0</v>
      </c>
      <c r="H20" s="47">
        <v>0</v>
      </c>
      <c r="I20" s="47">
        <v>0</v>
      </c>
      <c r="J20" s="47">
        <v>0</v>
      </c>
      <c r="K20" s="47">
        <v>0</v>
      </c>
      <c r="L20" s="48">
        <v>0</v>
      </c>
      <c r="M20" s="47">
        <v>0</v>
      </c>
      <c r="N20" s="47">
        <v>0</v>
      </c>
      <c r="O20" s="48">
        <v>0</v>
      </c>
      <c r="P20" s="49">
        <v>0</v>
      </c>
      <c r="Q20" s="13" t="str">
        <f t="shared" si="0"/>
        <v>256,00 Kč</v>
      </c>
    </row>
    <row r="21" spans="1:17" ht="16.5" thickBot="1" thickTop="1">
      <c r="A21" s="23"/>
      <c r="B21" s="2" t="s">
        <v>12</v>
      </c>
      <c r="C21" s="28">
        <v>686</v>
      </c>
      <c r="D21" s="14">
        <v>0</v>
      </c>
      <c r="E21" s="14">
        <v>0</v>
      </c>
      <c r="F21" s="21">
        <v>80</v>
      </c>
      <c r="G21" s="15">
        <v>0</v>
      </c>
      <c r="H21" s="21">
        <v>0</v>
      </c>
      <c r="I21" s="21">
        <v>0</v>
      </c>
      <c r="J21" s="21">
        <v>0</v>
      </c>
      <c r="K21" s="21">
        <v>0</v>
      </c>
      <c r="L21" s="15">
        <v>0</v>
      </c>
      <c r="M21" s="21">
        <v>0</v>
      </c>
      <c r="N21" s="21">
        <v>0</v>
      </c>
      <c r="O21" s="21">
        <v>0</v>
      </c>
      <c r="P21" s="78">
        <v>0</v>
      </c>
      <c r="Q21" s="13" t="str">
        <f t="shared" si="0"/>
        <v>606,00 Kč</v>
      </c>
    </row>
    <row r="22" spans="1:17" ht="16.5" thickBot="1" thickTop="1">
      <c r="A22" s="23"/>
      <c r="B22" s="2" t="s">
        <v>32</v>
      </c>
      <c r="C22" s="28">
        <v>400</v>
      </c>
      <c r="D22" s="14">
        <v>0</v>
      </c>
      <c r="E22" s="14">
        <v>64</v>
      </c>
      <c r="F22" s="14">
        <v>0</v>
      </c>
      <c r="G22" s="15">
        <v>63</v>
      </c>
      <c r="H22" s="21">
        <v>0</v>
      </c>
      <c r="I22" s="14">
        <v>0</v>
      </c>
      <c r="J22" s="21">
        <v>0</v>
      </c>
      <c r="K22" s="21">
        <v>0</v>
      </c>
      <c r="L22" s="15">
        <v>0</v>
      </c>
      <c r="M22" s="21">
        <v>0</v>
      </c>
      <c r="N22" s="14">
        <v>0</v>
      </c>
      <c r="O22" s="15">
        <v>0</v>
      </c>
      <c r="P22" s="41">
        <v>0</v>
      </c>
      <c r="Q22" s="13" t="str">
        <f t="shared" si="0"/>
        <v>273,00 Kč</v>
      </c>
    </row>
    <row r="23" spans="1:17" ht="16.5" thickBot="1" thickTop="1">
      <c r="A23" s="23"/>
      <c r="B23" s="2" t="s">
        <v>33</v>
      </c>
      <c r="C23" s="28">
        <v>632</v>
      </c>
      <c r="D23" s="14">
        <v>0</v>
      </c>
      <c r="E23" s="14">
        <v>64</v>
      </c>
      <c r="F23" s="14">
        <v>80</v>
      </c>
      <c r="G23" s="15">
        <v>0</v>
      </c>
      <c r="H23" s="21">
        <v>0</v>
      </c>
      <c r="I23" s="14">
        <v>0</v>
      </c>
      <c r="J23" s="21">
        <v>0</v>
      </c>
      <c r="K23" s="21">
        <v>0</v>
      </c>
      <c r="L23" s="15">
        <v>0</v>
      </c>
      <c r="M23" s="21">
        <v>0</v>
      </c>
      <c r="N23" s="14">
        <v>0</v>
      </c>
      <c r="O23" s="15">
        <v>0</v>
      </c>
      <c r="P23" s="41">
        <v>0</v>
      </c>
      <c r="Q23" s="13" t="str">
        <f t="shared" si="0"/>
        <v>488,00 Kč</v>
      </c>
    </row>
    <row r="24" spans="1:17" ht="16.5" thickBot="1" thickTop="1">
      <c r="A24" s="23"/>
      <c r="B24" s="2" t="s">
        <v>15</v>
      </c>
      <c r="C24" s="28">
        <v>578</v>
      </c>
      <c r="D24" s="14">
        <v>0</v>
      </c>
      <c r="E24" s="14">
        <v>0</v>
      </c>
      <c r="F24" s="14">
        <v>80</v>
      </c>
      <c r="G24" s="14">
        <v>63</v>
      </c>
      <c r="H24" s="14">
        <v>0</v>
      </c>
      <c r="I24" s="14">
        <v>0</v>
      </c>
      <c r="J24" s="21">
        <v>0</v>
      </c>
      <c r="K24" s="21">
        <v>0</v>
      </c>
      <c r="L24" s="15">
        <v>0</v>
      </c>
      <c r="M24" s="21">
        <v>0</v>
      </c>
      <c r="N24" s="14">
        <v>0</v>
      </c>
      <c r="O24" s="15">
        <v>0</v>
      </c>
      <c r="P24" s="41">
        <v>0</v>
      </c>
      <c r="Q24" s="13" t="str">
        <f t="shared" si="0"/>
        <v>435,00 Kč</v>
      </c>
    </row>
    <row r="25" spans="1:17" ht="16.5" thickBot="1" thickTop="1">
      <c r="A25" s="23"/>
      <c r="B25" s="2" t="s">
        <v>34</v>
      </c>
      <c r="C25" s="28">
        <v>400</v>
      </c>
      <c r="D25" s="14">
        <v>64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1">
        <v>0</v>
      </c>
      <c r="K25" s="21">
        <v>0</v>
      </c>
      <c r="L25" s="15">
        <v>0</v>
      </c>
      <c r="M25" s="15">
        <v>0</v>
      </c>
      <c r="N25" s="14">
        <v>0</v>
      </c>
      <c r="O25" s="15">
        <v>0</v>
      </c>
      <c r="P25" s="41">
        <v>0</v>
      </c>
      <c r="Q25" s="13" t="str">
        <f t="shared" si="0"/>
        <v>336,00 Kč</v>
      </c>
    </row>
    <row r="26" spans="1:17" ht="16.5" thickBot="1" thickTop="1">
      <c r="A26" s="23"/>
      <c r="B26" s="2" t="s">
        <v>35</v>
      </c>
      <c r="C26" s="28">
        <v>400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5">
        <v>0</v>
      </c>
      <c r="P26" s="41">
        <v>0</v>
      </c>
      <c r="Q26" s="13" t="str">
        <f t="shared" si="0"/>
        <v>400,00 Kč</v>
      </c>
    </row>
    <row r="27" spans="1:17" ht="16.5" thickBot="1" thickTop="1">
      <c r="A27" s="23"/>
      <c r="B27" s="2" t="s">
        <v>36</v>
      </c>
      <c r="C27" s="28">
        <v>400</v>
      </c>
      <c r="D27" s="14">
        <v>64</v>
      </c>
      <c r="E27" s="14">
        <v>0</v>
      </c>
      <c r="F27" s="14">
        <v>80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4">
        <v>0</v>
      </c>
      <c r="N27" s="14">
        <v>0</v>
      </c>
      <c r="O27" s="15">
        <v>0</v>
      </c>
      <c r="P27" s="41">
        <v>0</v>
      </c>
      <c r="Q27" s="13" t="str">
        <f t="shared" si="0"/>
        <v>256,00 Kč</v>
      </c>
    </row>
    <row r="28" spans="1:17" ht="16.5" thickBot="1" thickTop="1">
      <c r="A28" s="23"/>
      <c r="B28" s="2"/>
      <c r="C28" s="28">
        <v>0</v>
      </c>
      <c r="D28" s="64">
        <v>0</v>
      </c>
      <c r="E28" s="64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79">
        <v>0</v>
      </c>
      <c r="Q28" s="66" t="str">
        <f t="shared" si="0"/>
        <v>0,00 Kč</v>
      </c>
    </row>
    <row r="29" spans="1:17" ht="16.5" thickBot="1" thickTop="1">
      <c r="A29" s="23"/>
      <c r="B29" s="2"/>
      <c r="C29" s="28">
        <v>0</v>
      </c>
      <c r="D29" s="67">
        <v>0</v>
      </c>
      <c r="E29" s="67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80">
        <v>0</v>
      </c>
      <c r="Q29" s="68" t="str">
        <f t="shared" si="0"/>
        <v>0,00 Kč</v>
      </c>
    </row>
    <row r="30" spans="2:17" ht="16.5" thickBot="1" thickTop="1">
      <c r="B30" s="2"/>
      <c r="C30" s="28">
        <v>0</v>
      </c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/>
      <c r="O30" s="65">
        <v>0</v>
      </c>
      <c r="P30" s="81">
        <v>0</v>
      </c>
      <c r="Q30" s="107"/>
    </row>
    <row r="31" spans="2:16" ht="16.5" thickBot="1" thickTop="1">
      <c r="B31" s="2"/>
      <c r="C31" s="28">
        <v>0</v>
      </c>
      <c r="D31" s="75">
        <f>SUM(D3:D30)</f>
        <v>832</v>
      </c>
      <c r="E31" s="75">
        <f>SUM(E3:E30)</f>
        <v>768</v>
      </c>
      <c r="F31" s="75">
        <f>SUM(F3:F30)</f>
        <v>1360</v>
      </c>
      <c r="G31" s="75">
        <f>SUM(G3:G30)</f>
        <v>693</v>
      </c>
      <c r="H31" s="75">
        <f>SUM(H3:H30)</f>
        <v>0</v>
      </c>
      <c r="I31" s="75">
        <f>SUM(I4:I30)</f>
        <v>0</v>
      </c>
      <c r="J31" s="75">
        <f>SUM(J4:J29)</f>
        <v>0</v>
      </c>
      <c r="K31" s="75">
        <f>SUM(K3:K30)</f>
        <v>0</v>
      </c>
      <c r="L31" s="75">
        <f>SUM(L4:L30)</f>
        <v>0</v>
      </c>
      <c r="M31" s="75">
        <f>SUM(M4:M30)</f>
        <v>0</v>
      </c>
      <c r="N31" s="75">
        <f>SUM(N4:N30)</f>
        <v>0</v>
      </c>
      <c r="O31" s="75">
        <f>SUM(O4:O30)</f>
        <v>0</v>
      </c>
      <c r="P31" s="82">
        <f>SUM(P4:P29)</f>
        <v>0</v>
      </c>
    </row>
    <row r="32" spans="2:6" ht="16.5" thickBot="1" thickTop="1">
      <c r="B32" s="34"/>
      <c r="C32" s="28">
        <v>0</v>
      </c>
      <c r="D32" s="50"/>
      <c r="E32" s="50"/>
      <c r="F32" s="50"/>
    </row>
    <row r="33" spans="2:6" ht="16.5" thickBot="1" thickTop="1">
      <c r="B33" s="34"/>
      <c r="C33" s="28">
        <v>0</v>
      </c>
      <c r="D33" s="11"/>
      <c r="E33" s="11"/>
      <c r="F33" s="12"/>
    </row>
    <row r="34" spans="2:6" ht="16.5" thickBot="1" thickTop="1">
      <c r="B34" s="71"/>
      <c r="C34" s="69"/>
      <c r="D34" s="102"/>
      <c r="E34" s="102"/>
      <c r="F34" s="103"/>
    </row>
    <row r="35" spans="2:6" ht="16.5" thickBot="1" thickTop="1">
      <c r="B35" s="70" t="s">
        <v>6</v>
      </c>
      <c r="C35" s="74">
        <f>SUM(C2:C32)</f>
        <v>11021</v>
      </c>
      <c r="D35" s="104"/>
      <c r="E35" s="104"/>
      <c r="F35" s="105"/>
    </row>
    <row r="36" spans="2:3" ht="16.5" thickBot="1" thickTop="1">
      <c r="B36" s="62"/>
      <c r="C36" s="50"/>
    </row>
    <row r="37" spans="2:3" ht="15.75" thickBot="1">
      <c r="B37" s="10" t="s">
        <v>2</v>
      </c>
      <c r="C37" s="51"/>
    </row>
    <row r="38" spans="2:3" ht="15">
      <c r="B38" s="9">
        <v>0</v>
      </c>
      <c r="C38" s="102" t="s">
        <v>4</v>
      </c>
    </row>
    <row r="39" spans="2:3" ht="15">
      <c r="B39" s="8" t="s">
        <v>3</v>
      </c>
      <c r="C39" s="104" t="s">
        <v>5</v>
      </c>
    </row>
  </sheetData>
  <sheetProtection/>
  <mergeCells count="2">
    <mergeCell ref="C1:Q1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3">
      <selection activeCell="R20" sqref="R20"/>
    </sheetView>
  </sheetViews>
  <sheetFormatPr defaultColWidth="9.140625" defaultRowHeight="15"/>
  <cols>
    <col min="1" max="1" width="0.13671875" style="0" customWidth="1"/>
    <col min="2" max="2" width="22.8515625" style="0" customWidth="1"/>
    <col min="3" max="3" width="11.00390625" style="0" customWidth="1"/>
    <col min="4" max="4" width="10.28125" style="0" customWidth="1"/>
    <col min="5" max="5" width="10.421875" style="0" bestFit="1" customWidth="1"/>
    <col min="6" max="6" width="10.57421875" style="0" customWidth="1"/>
    <col min="7" max="7" width="10.421875" style="0" bestFit="1" customWidth="1"/>
    <col min="8" max="8" width="10.140625" style="0" customWidth="1"/>
    <col min="9" max="9" width="9.8515625" style="0" customWidth="1"/>
    <col min="10" max="10" width="10.421875" style="0" bestFit="1" customWidth="1"/>
    <col min="12" max="12" width="11.00390625" style="0" customWidth="1"/>
    <col min="14" max="14" width="10.140625" style="0" customWidth="1"/>
    <col min="15" max="15" width="10.421875" style="0" bestFit="1" customWidth="1"/>
    <col min="16" max="16" width="11.28125" style="0" customWidth="1"/>
    <col min="17" max="17" width="10.8515625" style="0" customWidth="1"/>
    <col min="18" max="18" width="13.00390625" style="0" customWidth="1"/>
  </cols>
  <sheetData>
    <row r="1" spans="1:17" ht="19.5" thickBot="1">
      <c r="A1" s="122" t="s">
        <v>60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thickBot="1" thickTop="1">
      <c r="A2" s="24"/>
      <c r="B2" s="4" t="s">
        <v>7</v>
      </c>
      <c r="C2" s="16" t="s">
        <v>0</v>
      </c>
      <c r="D2" s="89" t="s">
        <v>87</v>
      </c>
      <c r="E2" s="90" t="s">
        <v>88</v>
      </c>
      <c r="F2" s="90" t="s">
        <v>90</v>
      </c>
      <c r="G2" s="90" t="s">
        <v>91</v>
      </c>
      <c r="H2" s="90"/>
      <c r="I2" s="90"/>
      <c r="J2" s="90"/>
      <c r="K2" s="90"/>
      <c r="L2" s="90"/>
      <c r="M2" s="90"/>
      <c r="N2" s="90"/>
      <c r="O2" s="90"/>
      <c r="P2" s="91"/>
      <c r="Q2" s="5" t="s">
        <v>1</v>
      </c>
      <c r="R2" s="29"/>
    </row>
    <row r="3" spans="1:18" ht="16.5" thickBot="1" thickTop="1">
      <c r="A3" s="23"/>
      <c r="B3" s="2" t="s">
        <v>62</v>
      </c>
      <c r="C3" s="20">
        <v>790</v>
      </c>
      <c r="D3" s="14">
        <v>64</v>
      </c>
      <c r="E3" s="14">
        <v>64</v>
      </c>
      <c r="F3" s="14">
        <v>80</v>
      </c>
      <c r="G3" s="14">
        <v>63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25" t="str">
        <f aca="true" t="shared" si="0" ref="Q3:Q11">DOLLAR(C3-D3-E3-F3-G3-H3-I3-J3-K3-L3-M3-N3-O3-P3)</f>
        <v>519,00 Kč</v>
      </c>
      <c r="R3" s="30"/>
    </row>
    <row r="4" spans="1:18" ht="16.5" thickBot="1" thickTop="1">
      <c r="A4" s="23"/>
      <c r="B4" s="2" t="s">
        <v>61</v>
      </c>
      <c r="C4" s="20">
        <v>486</v>
      </c>
      <c r="D4" s="14">
        <v>64</v>
      </c>
      <c r="E4" s="14">
        <v>64</v>
      </c>
      <c r="F4" s="14">
        <v>80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25" t="str">
        <f t="shared" si="0"/>
        <v>278,00 Kč</v>
      </c>
      <c r="R4" s="30"/>
    </row>
    <row r="5" spans="1:18" ht="16.5" thickBot="1" thickTop="1">
      <c r="A5" s="23"/>
      <c r="B5" s="2" t="s">
        <v>63</v>
      </c>
      <c r="C5" s="20">
        <v>578</v>
      </c>
      <c r="D5" s="14">
        <v>64</v>
      </c>
      <c r="E5" s="14">
        <v>64</v>
      </c>
      <c r="F5" s="14">
        <v>80</v>
      </c>
      <c r="G5" s="15">
        <v>0</v>
      </c>
      <c r="H5" s="14">
        <v>0</v>
      </c>
      <c r="I5" s="14">
        <v>0</v>
      </c>
      <c r="J5" s="14">
        <v>0</v>
      </c>
      <c r="K5" s="14">
        <v>0</v>
      </c>
      <c r="L5" s="15">
        <v>0</v>
      </c>
      <c r="M5" s="14">
        <v>0</v>
      </c>
      <c r="N5" s="14">
        <v>0</v>
      </c>
      <c r="O5" s="14">
        <v>0</v>
      </c>
      <c r="P5" s="14">
        <v>0</v>
      </c>
      <c r="Q5" s="25" t="str">
        <f t="shared" si="0"/>
        <v>370,00 Kč</v>
      </c>
      <c r="R5" s="30"/>
    </row>
    <row r="6" spans="1:18" ht="16.5" thickBot="1" thickTop="1">
      <c r="A6" s="23"/>
      <c r="B6" s="2" t="s">
        <v>64</v>
      </c>
      <c r="C6" s="20">
        <v>605</v>
      </c>
      <c r="D6" s="14">
        <v>64</v>
      </c>
      <c r="E6" s="14">
        <v>64</v>
      </c>
      <c r="F6" s="15">
        <v>80</v>
      </c>
      <c r="G6" s="15">
        <v>63</v>
      </c>
      <c r="H6" s="14">
        <v>0</v>
      </c>
      <c r="I6" s="14">
        <v>0</v>
      </c>
      <c r="J6" s="14">
        <v>0</v>
      </c>
      <c r="K6" s="14">
        <v>0</v>
      </c>
      <c r="L6" s="15">
        <v>0</v>
      </c>
      <c r="M6" s="14">
        <v>0</v>
      </c>
      <c r="N6" s="14">
        <v>0</v>
      </c>
      <c r="O6" s="14">
        <v>0</v>
      </c>
      <c r="P6" s="14">
        <v>0</v>
      </c>
      <c r="Q6" s="25" t="str">
        <f t="shared" si="0"/>
        <v>334,00 Kč</v>
      </c>
      <c r="R6" s="30"/>
    </row>
    <row r="7" spans="1:18" ht="16.5" thickBot="1" thickTop="1">
      <c r="A7" s="23"/>
      <c r="B7" s="2" t="s">
        <v>65</v>
      </c>
      <c r="C7" s="20">
        <v>516</v>
      </c>
      <c r="D7" s="14">
        <v>0</v>
      </c>
      <c r="E7" s="14">
        <v>64</v>
      </c>
      <c r="F7" s="15">
        <v>0</v>
      </c>
      <c r="G7" s="15">
        <v>0</v>
      </c>
      <c r="H7" s="14">
        <v>0</v>
      </c>
      <c r="I7" s="14">
        <v>0</v>
      </c>
      <c r="J7" s="14">
        <v>0</v>
      </c>
      <c r="K7" s="14">
        <v>0</v>
      </c>
      <c r="L7" s="15">
        <v>0</v>
      </c>
      <c r="M7" s="14">
        <v>0</v>
      </c>
      <c r="N7" s="14">
        <v>0</v>
      </c>
      <c r="O7" s="14">
        <v>0</v>
      </c>
      <c r="P7" s="14">
        <v>0</v>
      </c>
      <c r="Q7" s="25" t="str">
        <f t="shared" si="0"/>
        <v>452,00 Kč</v>
      </c>
      <c r="R7" s="30"/>
    </row>
    <row r="8" spans="1:18" ht="16.5" thickBot="1" thickTop="1">
      <c r="A8" s="23"/>
      <c r="B8" s="2" t="s">
        <v>66</v>
      </c>
      <c r="C8" s="20">
        <v>506</v>
      </c>
      <c r="D8" s="14">
        <v>64</v>
      </c>
      <c r="E8" s="14">
        <v>64</v>
      </c>
      <c r="F8" s="15">
        <v>80</v>
      </c>
      <c r="G8" s="15">
        <v>63</v>
      </c>
      <c r="H8" s="14">
        <v>0</v>
      </c>
      <c r="I8" s="14">
        <v>0</v>
      </c>
      <c r="J8" s="14">
        <v>0</v>
      </c>
      <c r="K8" s="14">
        <v>0</v>
      </c>
      <c r="L8" s="15">
        <v>0</v>
      </c>
      <c r="M8" s="14">
        <v>0</v>
      </c>
      <c r="N8" s="14">
        <v>0</v>
      </c>
      <c r="O8" s="14">
        <v>0</v>
      </c>
      <c r="P8" s="14">
        <v>0</v>
      </c>
      <c r="Q8" s="25" t="str">
        <f t="shared" si="0"/>
        <v>235,00 Kč</v>
      </c>
      <c r="R8" s="30"/>
    </row>
    <row r="9" spans="1:18" ht="16.5" thickBot="1" thickTop="1">
      <c r="A9" s="23"/>
      <c r="B9" s="2" t="s">
        <v>67</v>
      </c>
      <c r="C9" s="20">
        <v>689</v>
      </c>
      <c r="D9" s="14">
        <v>64</v>
      </c>
      <c r="E9" s="14">
        <v>64</v>
      </c>
      <c r="F9" s="15">
        <v>80</v>
      </c>
      <c r="G9" s="15">
        <v>63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4">
        <v>0</v>
      </c>
      <c r="N9" s="14">
        <v>0</v>
      </c>
      <c r="O9" s="14">
        <v>0</v>
      </c>
      <c r="P9" s="14">
        <v>0</v>
      </c>
      <c r="Q9" s="25" t="str">
        <f t="shared" si="0"/>
        <v>418,00 Kč</v>
      </c>
      <c r="R9" s="30"/>
    </row>
    <row r="10" spans="1:18" ht="16.5" thickBot="1" thickTop="1">
      <c r="A10" s="23"/>
      <c r="B10" s="2" t="s">
        <v>68</v>
      </c>
      <c r="C10" s="20">
        <v>737</v>
      </c>
      <c r="D10" s="14">
        <v>64</v>
      </c>
      <c r="E10" s="14">
        <v>64</v>
      </c>
      <c r="F10" s="15">
        <v>80</v>
      </c>
      <c r="G10" s="15">
        <v>63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4">
        <v>0</v>
      </c>
      <c r="N10" s="14">
        <v>0</v>
      </c>
      <c r="O10" s="14">
        <v>0</v>
      </c>
      <c r="P10" s="14">
        <v>0</v>
      </c>
      <c r="Q10" s="25" t="str">
        <f t="shared" si="0"/>
        <v>466,00 Kč</v>
      </c>
      <c r="R10" s="30"/>
    </row>
    <row r="11" spans="1:18" ht="16.5" thickBot="1" thickTop="1">
      <c r="A11" s="23"/>
      <c r="B11" s="2" t="s">
        <v>69</v>
      </c>
      <c r="C11" s="20">
        <v>746</v>
      </c>
      <c r="D11" s="14">
        <v>0</v>
      </c>
      <c r="E11" s="14">
        <v>0</v>
      </c>
      <c r="F11" s="15">
        <v>80</v>
      </c>
      <c r="G11" s="15">
        <v>63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4">
        <v>0</v>
      </c>
      <c r="N11" s="14">
        <v>0</v>
      </c>
      <c r="O11" s="14">
        <v>0</v>
      </c>
      <c r="P11" s="14">
        <v>0</v>
      </c>
      <c r="Q11" s="25" t="str">
        <f t="shared" si="0"/>
        <v>603,00 Kč</v>
      </c>
      <c r="R11" s="30"/>
    </row>
    <row r="12" spans="1:18" ht="16.5" thickBot="1" thickTop="1">
      <c r="A12" s="23"/>
      <c r="B12" s="2" t="s">
        <v>70</v>
      </c>
      <c r="C12" s="20">
        <v>486</v>
      </c>
      <c r="D12" s="14">
        <v>64</v>
      </c>
      <c r="E12" s="14">
        <v>64</v>
      </c>
      <c r="F12" s="15">
        <v>80</v>
      </c>
      <c r="G12" s="15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4">
        <v>0</v>
      </c>
      <c r="N12" s="14">
        <v>0</v>
      </c>
      <c r="O12" s="14">
        <v>0</v>
      </c>
      <c r="P12" s="14">
        <v>0</v>
      </c>
      <c r="Q12" s="25" t="str">
        <f aca="true" t="shared" si="1" ref="Q12:Q24">DOLLAR(C12-D12-E12-F12-G12-H12-I12-J12-K12-L12-M12-N12-O12-P12)</f>
        <v>278,00 Kč</v>
      </c>
      <c r="R12" s="30"/>
    </row>
    <row r="13" spans="1:18" ht="16.5" thickBot="1" thickTop="1">
      <c r="A13" s="23"/>
      <c r="B13" s="2" t="s">
        <v>71</v>
      </c>
      <c r="C13" s="20">
        <v>605</v>
      </c>
      <c r="D13" s="14">
        <v>0</v>
      </c>
      <c r="E13" s="14">
        <v>0</v>
      </c>
      <c r="F13" s="15">
        <v>80</v>
      </c>
      <c r="G13" s="15">
        <v>63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4">
        <v>0</v>
      </c>
      <c r="N13" s="14">
        <v>0</v>
      </c>
      <c r="O13" s="14">
        <v>0</v>
      </c>
      <c r="P13" s="14">
        <v>0</v>
      </c>
      <c r="Q13" s="25" t="str">
        <f t="shared" si="1"/>
        <v>462,00 Kč</v>
      </c>
      <c r="R13" s="30"/>
    </row>
    <row r="14" spans="1:18" ht="16.5" thickBot="1" thickTop="1">
      <c r="A14" s="23"/>
      <c r="B14" s="2" t="s">
        <v>72</v>
      </c>
      <c r="C14" s="20">
        <v>631</v>
      </c>
      <c r="D14" s="14">
        <v>0</v>
      </c>
      <c r="E14" s="14">
        <v>64</v>
      </c>
      <c r="F14" s="14">
        <v>80</v>
      </c>
      <c r="G14" s="14">
        <v>63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5" t="str">
        <f t="shared" si="1"/>
        <v>424,00 Kč</v>
      </c>
      <c r="R14" s="30"/>
    </row>
    <row r="15" spans="1:18" ht="16.5" thickBot="1" thickTop="1">
      <c r="A15" s="23"/>
      <c r="B15" s="2" t="s">
        <v>73</v>
      </c>
      <c r="C15" s="20">
        <v>770</v>
      </c>
      <c r="D15" s="14">
        <v>0</v>
      </c>
      <c r="E15" s="14">
        <v>0</v>
      </c>
      <c r="F15" s="15">
        <v>0</v>
      </c>
      <c r="G15" s="15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25" t="str">
        <f t="shared" si="1"/>
        <v>770,00 Kč</v>
      </c>
      <c r="R15" s="30"/>
    </row>
    <row r="16" spans="1:18" ht="16.5" thickBot="1" thickTop="1">
      <c r="A16" s="23"/>
      <c r="B16" s="2" t="s">
        <v>74</v>
      </c>
      <c r="C16" s="20">
        <v>737</v>
      </c>
      <c r="D16" s="14">
        <v>64</v>
      </c>
      <c r="E16" s="15">
        <v>64</v>
      </c>
      <c r="F16" s="15">
        <v>80</v>
      </c>
      <c r="G16" s="15">
        <v>63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4">
        <v>0</v>
      </c>
      <c r="N16" s="14">
        <v>0</v>
      </c>
      <c r="O16" s="14">
        <v>0</v>
      </c>
      <c r="P16" s="14">
        <v>0</v>
      </c>
      <c r="Q16" s="25" t="str">
        <f t="shared" si="1"/>
        <v>466,00 Kč</v>
      </c>
      <c r="R16" s="30"/>
    </row>
    <row r="17" spans="1:18" ht="16.5" thickBot="1" thickTop="1">
      <c r="A17" s="23"/>
      <c r="B17" s="2" t="s">
        <v>75</v>
      </c>
      <c r="C17" s="20">
        <v>658</v>
      </c>
      <c r="D17" s="14">
        <v>64</v>
      </c>
      <c r="E17" s="15">
        <v>0</v>
      </c>
      <c r="F17" s="15">
        <v>80</v>
      </c>
      <c r="G17" s="15">
        <v>63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4">
        <v>0</v>
      </c>
      <c r="N17" s="14">
        <v>0</v>
      </c>
      <c r="O17" s="14">
        <v>0</v>
      </c>
      <c r="P17" s="14">
        <v>0</v>
      </c>
      <c r="Q17" s="25" t="str">
        <f t="shared" si="1"/>
        <v>451,00 Kč</v>
      </c>
      <c r="R17" s="30"/>
    </row>
    <row r="18" spans="1:18" ht="16.5" thickBot="1" thickTop="1">
      <c r="A18" s="23"/>
      <c r="B18" s="2" t="s">
        <v>76</v>
      </c>
      <c r="C18" s="20">
        <v>414</v>
      </c>
      <c r="D18" s="14">
        <v>64</v>
      </c>
      <c r="E18" s="15">
        <v>64</v>
      </c>
      <c r="F18" s="15">
        <v>80</v>
      </c>
      <c r="G18" s="15">
        <v>63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4">
        <v>0</v>
      </c>
      <c r="N18" s="14">
        <v>0</v>
      </c>
      <c r="O18" s="14">
        <v>0</v>
      </c>
      <c r="P18" s="14">
        <v>0</v>
      </c>
      <c r="Q18" s="25" t="str">
        <f t="shared" si="1"/>
        <v>143,00 Kč</v>
      </c>
      <c r="R18" s="30"/>
    </row>
    <row r="19" spans="1:18" ht="16.5" thickBot="1" thickTop="1">
      <c r="A19" s="23"/>
      <c r="B19" s="2" t="s">
        <v>77</v>
      </c>
      <c r="C19" s="20">
        <v>631</v>
      </c>
      <c r="D19" s="14">
        <v>0</v>
      </c>
      <c r="E19" s="15">
        <v>64</v>
      </c>
      <c r="F19" s="15">
        <v>80</v>
      </c>
      <c r="G19" s="15">
        <v>63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25" t="str">
        <f t="shared" si="1"/>
        <v>424,00 Kč</v>
      </c>
      <c r="R19" s="30"/>
    </row>
    <row r="20" spans="1:18" ht="16.5" thickBot="1" thickTop="1">
      <c r="A20" s="23"/>
      <c r="B20" s="2" t="s">
        <v>78</v>
      </c>
      <c r="C20" s="20">
        <v>400</v>
      </c>
      <c r="D20" s="14">
        <v>64</v>
      </c>
      <c r="E20" s="15">
        <v>0</v>
      </c>
      <c r="F20" s="15">
        <v>80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>
        <v>0</v>
      </c>
      <c r="N20" s="14">
        <v>0</v>
      </c>
      <c r="O20" s="14">
        <v>0</v>
      </c>
      <c r="P20" s="14">
        <v>0</v>
      </c>
      <c r="Q20" s="25" t="str">
        <f>DOLLAR(C20-D20-E20-F20-G20-H20-I20-J20-K20-L20-M20-N20-O20-P20)</f>
        <v>256,00 Kč</v>
      </c>
      <c r="R20" s="30"/>
    </row>
    <row r="21" spans="1:18" ht="16.5" thickBot="1" thickTop="1">
      <c r="A21" s="23"/>
      <c r="B21" s="2" t="s">
        <v>79</v>
      </c>
      <c r="C21" s="20">
        <v>653</v>
      </c>
      <c r="D21" s="14">
        <v>64</v>
      </c>
      <c r="E21" s="15">
        <v>64</v>
      </c>
      <c r="F21" s="15">
        <v>80</v>
      </c>
      <c r="G21" s="15">
        <v>63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4">
        <v>0</v>
      </c>
      <c r="N21" s="14">
        <v>0</v>
      </c>
      <c r="O21" s="14">
        <v>0</v>
      </c>
      <c r="P21" s="14">
        <v>0</v>
      </c>
      <c r="Q21" s="25" t="str">
        <f t="shared" si="1"/>
        <v>382,00 Kč</v>
      </c>
      <c r="R21" s="30"/>
    </row>
    <row r="22" spans="1:18" ht="16.5" thickBot="1" thickTop="1">
      <c r="A22" s="23"/>
      <c r="B22" s="2" t="s">
        <v>80</v>
      </c>
      <c r="C22" s="20">
        <v>647</v>
      </c>
      <c r="D22" s="14">
        <v>64</v>
      </c>
      <c r="E22" s="15">
        <v>64</v>
      </c>
      <c r="F22" s="15">
        <v>80</v>
      </c>
      <c r="G22" s="15">
        <v>63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4">
        <v>0</v>
      </c>
      <c r="N22" s="14">
        <v>0</v>
      </c>
      <c r="O22" s="14">
        <v>0</v>
      </c>
      <c r="P22" s="14">
        <v>0</v>
      </c>
      <c r="Q22" s="25" t="str">
        <f t="shared" si="1"/>
        <v>376,00 Kč</v>
      </c>
      <c r="R22" s="30"/>
    </row>
    <row r="23" spans="1:18" ht="16.5" thickBot="1" thickTop="1">
      <c r="A23" s="23"/>
      <c r="B23" s="2" t="s">
        <v>81</v>
      </c>
      <c r="C23" s="20">
        <v>590</v>
      </c>
      <c r="D23" s="14">
        <v>64</v>
      </c>
      <c r="E23" s="15">
        <v>0</v>
      </c>
      <c r="F23" s="15">
        <v>0</v>
      </c>
      <c r="G23" s="15">
        <v>63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4">
        <v>0</v>
      </c>
      <c r="N23" s="14">
        <v>0</v>
      </c>
      <c r="O23" s="14">
        <v>0</v>
      </c>
      <c r="P23" s="14">
        <v>0</v>
      </c>
      <c r="Q23" s="25" t="str">
        <f t="shared" si="1"/>
        <v>463,00 Kč</v>
      </c>
      <c r="R23" s="30"/>
    </row>
    <row r="24" spans="1:18" ht="16.5" thickBot="1" thickTop="1">
      <c r="A24" s="23"/>
      <c r="B24" s="2" t="s">
        <v>82</v>
      </c>
      <c r="C24" s="20">
        <v>778</v>
      </c>
      <c r="D24" s="14">
        <v>64</v>
      </c>
      <c r="E24" s="15">
        <v>64</v>
      </c>
      <c r="F24" s="15">
        <v>80</v>
      </c>
      <c r="G24" s="15">
        <v>63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4">
        <v>0</v>
      </c>
      <c r="N24" s="14">
        <v>0</v>
      </c>
      <c r="O24" s="14">
        <v>0</v>
      </c>
      <c r="P24" s="14">
        <v>0</v>
      </c>
      <c r="Q24" s="25" t="str">
        <f t="shared" si="1"/>
        <v>507,00 Kč</v>
      </c>
      <c r="R24" s="30"/>
    </row>
    <row r="25" spans="1:18" ht="16.5" thickBot="1" thickTop="1">
      <c r="A25" s="23"/>
      <c r="B25" s="2" t="s">
        <v>83</v>
      </c>
      <c r="C25" s="20">
        <v>533</v>
      </c>
      <c r="D25" s="14">
        <v>0</v>
      </c>
      <c r="E25" s="15">
        <v>64</v>
      </c>
      <c r="F25" s="15">
        <v>80</v>
      </c>
      <c r="G25" s="15">
        <v>63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4">
        <v>0</v>
      </c>
      <c r="N25" s="14">
        <v>0</v>
      </c>
      <c r="O25" s="14">
        <v>0</v>
      </c>
      <c r="P25" s="14">
        <v>0</v>
      </c>
      <c r="Q25" s="25" t="str">
        <f>DOLLAR(C25-D25-E25-F25-G25-H25-I25-J25-K25-L25-M25-N25-O25-P25)</f>
        <v>326,00 Kč</v>
      </c>
      <c r="R25" s="30"/>
    </row>
    <row r="26" spans="1:18" ht="16.5" thickBot="1" thickTop="1">
      <c r="A26" s="23"/>
      <c r="B26" s="3" t="s">
        <v>84</v>
      </c>
      <c r="C26" s="20">
        <v>534</v>
      </c>
      <c r="D26" s="14">
        <v>64</v>
      </c>
      <c r="E26" s="15">
        <v>64</v>
      </c>
      <c r="F26" s="15">
        <v>80</v>
      </c>
      <c r="G26" s="15">
        <v>63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25" t="str">
        <f>DOLLAR(C26-D26-E26-F26-G26-H26-I26-J26-K26-L26-M26-N26-O26-P26)</f>
        <v>263,00 Kč</v>
      </c>
      <c r="R26" s="30"/>
    </row>
    <row r="27" spans="1:18" s="112" customFormat="1" ht="16.5" thickBot="1" thickTop="1">
      <c r="A27" s="23"/>
      <c r="B27" s="3" t="s">
        <v>85</v>
      </c>
      <c r="C27" s="20">
        <v>631</v>
      </c>
      <c r="D27" s="47">
        <v>64</v>
      </c>
      <c r="E27" s="48">
        <v>0</v>
      </c>
      <c r="F27" s="48">
        <v>80</v>
      </c>
      <c r="G27" s="48">
        <v>63</v>
      </c>
      <c r="H27" s="48">
        <v>0</v>
      </c>
      <c r="I27" s="48">
        <v>0</v>
      </c>
      <c r="J27" s="47">
        <v>0</v>
      </c>
      <c r="K27" s="48">
        <v>0</v>
      </c>
      <c r="L27" s="48">
        <v>0</v>
      </c>
      <c r="M27" s="47">
        <v>0</v>
      </c>
      <c r="N27" s="47">
        <v>0</v>
      </c>
      <c r="O27" s="47">
        <v>0</v>
      </c>
      <c r="P27" s="47">
        <v>0</v>
      </c>
      <c r="Q27" s="25" t="str">
        <f>DOLLAR(C27-D27-E27-F27-G27-H27-I27-J27-K27-L27-M27-N27-O27-P27)</f>
        <v>424,00 Kč</v>
      </c>
      <c r="R27" s="30"/>
    </row>
    <row r="28" spans="1:18" ht="16.5" thickBot="1" thickTop="1">
      <c r="A28" s="23"/>
      <c r="B28" s="92" t="s">
        <v>86</v>
      </c>
      <c r="C28" s="20">
        <v>400</v>
      </c>
      <c r="D28" s="14">
        <v>64</v>
      </c>
      <c r="E28" s="15">
        <v>64</v>
      </c>
      <c r="F28" s="15">
        <v>80</v>
      </c>
      <c r="G28" s="15">
        <v>63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25" t="str">
        <f>DOLLAR(C28-D28-E28-F28-G28-H28-I28-J28-K28-L28-M28-N28-O28-P28)</f>
        <v>129,00 Kč</v>
      </c>
      <c r="R28" s="30"/>
    </row>
    <row r="29" spans="1:18" ht="16.5" thickBot="1" thickTop="1">
      <c r="A29" s="23"/>
      <c r="B29" s="17" t="s">
        <v>6</v>
      </c>
      <c r="C29" s="20">
        <f>SUM(C3:C28)</f>
        <v>15751</v>
      </c>
      <c r="D29" s="14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25"/>
      <c r="R29" s="30"/>
    </row>
    <row r="30" spans="1:18" ht="16.5" thickBot="1" thickTop="1">
      <c r="A30" s="23"/>
      <c r="C30" s="20">
        <v>0</v>
      </c>
      <c r="D30" s="43">
        <v>0</v>
      </c>
      <c r="E30" s="19">
        <v>0</v>
      </c>
      <c r="F30" s="44">
        <v>0</v>
      </c>
      <c r="G30" s="19">
        <v>0</v>
      </c>
      <c r="H30" s="19">
        <v>0</v>
      </c>
      <c r="I30" s="19">
        <v>0</v>
      </c>
      <c r="J30" s="44">
        <v>0</v>
      </c>
      <c r="K30" s="15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6"/>
      <c r="R30" s="30"/>
    </row>
    <row r="31" spans="3:18" ht="15.75" thickTop="1">
      <c r="C31" s="18" t="str">
        <f>DOLLAR(C26+C25+C24+C23+C22+C21+C20+C19+C18+C17+C16+C15+C14+C13+C12+C11+C10+C9+C8+C7+C6+C5+C4+C3)</f>
        <v>14 720,00 Kč</v>
      </c>
      <c r="D31" s="73">
        <f>SUM(D3:D30)</f>
        <v>1216</v>
      </c>
      <c r="E31" s="73">
        <f>SUM(E3:E30)</f>
        <v>1216</v>
      </c>
      <c r="F31" s="73">
        <f>SUM(F3:F30)</f>
        <v>1840</v>
      </c>
      <c r="G31" s="73">
        <f>SUM(G3:G29)</f>
        <v>1260</v>
      </c>
      <c r="H31" s="73">
        <f>SUM(H3:H30)</f>
        <v>0</v>
      </c>
      <c r="I31" s="95" t="str">
        <f>DOLLAR(I26+I25+I24+I23+I22+I21+I20+I19+I18+I17+I16+I15+I14+I13+I12+I11+I10+I9+I8+I7+I6+I5+I4+I3)</f>
        <v>0,00 Kč</v>
      </c>
      <c r="J31" s="73">
        <f aca="true" t="shared" si="2" ref="J31:P31">SUM(J3:J30)</f>
        <v>0</v>
      </c>
      <c r="K31" s="73">
        <f t="shared" si="2"/>
        <v>0</v>
      </c>
      <c r="L31" s="73">
        <f t="shared" si="2"/>
        <v>0</v>
      </c>
      <c r="M31" s="73">
        <f t="shared" si="2"/>
        <v>0</v>
      </c>
      <c r="N31" s="73">
        <f t="shared" si="2"/>
        <v>0</v>
      </c>
      <c r="O31" s="73">
        <f t="shared" si="2"/>
        <v>0</v>
      </c>
      <c r="P31" s="73">
        <f t="shared" si="2"/>
        <v>0</v>
      </c>
      <c r="Q31" s="27"/>
      <c r="R31" s="31"/>
    </row>
    <row r="32" ht="15.75" thickBot="1"/>
    <row r="33" spans="2:6" ht="15.75" thickBot="1">
      <c r="B33" s="10" t="s">
        <v>2</v>
      </c>
      <c r="C33" s="11"/>
      <c r="D33" s="11"/>
      <c r="E33" s="11"/>
      <c r="F33" s="12"/>
    </row>
    <row r="34" spans="2:6" ht="15">
      <c r="B34" s="9">
        <v>0</v>
      </c>
      <c r="C34" s="118" t="s">
        <v>4</v>
      </c>
      <c r="D34" s="118"/>
      <c r="E34" s="118"/>
      <c r="F34" s="119"/>
    </row>
    <row r="35" spans="2:6" ht="15">
      <c r="B35" s="8" t="s">
        <v>3</v>
      </c>
      <c r="C35" s="120" t="s">
        <v>5</v>
      </c>
      <c r="D35" s="120"/>
      <c r="E35" s="120"/>
      <c r="F35" s="121"/>
    </row>
  </sheetData>
  <sheetProtection/>
  <mergeCells count="4">
    <mergeCell ref="C1:Q1"/>
    <mergeCell ref="C34:F34"/>
    <mergeCell ref="C35:F35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3">
      <selection activeCell="F27" sqref="F27"/>
    </sheetView>
  </sheetViews>
  <sheetFormatPr defaultColWidth="9.140625" defaultRowHeight="15"/>
  <cols>
    <col min="1" max="1" width="0.2890625" style="0" customWidth="1"/>
    <col min="2" max="2" width="20.57421875" style="0" customWidth="1"/>
    <col min="3" max="3" width="11.140625" style="0" customWidth="1"/>
    <col min="4" max="5" width="10.140625" style="0" customWidth="1"/>
    <col min="6" max="6" width="10.28125" style="0" customWidth="1"/>
    <col min="7" max="7" width="10.7109375" style="0" customWidth="1"/>
    <col min="8" max="8" width="10.421875" style="0" bestFit="1" customWidth="1"/>
    <col min="9" max="9" width="10.7109375" style="0" customWidth="1"/>
    <col min="10" max="10" width="10.28125" style="0" customWidth="1"/>
    <col min="11" max="11" width="10.421875" style="0" bestFit="1" customWidth="1"/>
    <col min="12" max="12" width="10.7109375" style="0" customWidth="1"/>
    <col min="13" max="13" width="10.28125" style="0" customWidth="1"/>
    <col min="14" max="14" width="10.421875" style="0" bestFit="1" customWidth="1"/>
    <col min="15" max="17" width="10.421875" style="0" customWidth="1"/>
    <col min="18" max="18" width="10.8515625" style="0" customWidth="1"/>
  </cols>
  <sheetData>
    <row r="1" spans="1:17" ht="19.5" thickBot="1">
      <c r="A1" s="123" t="s">
        <v>59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thickBot="1" thickTop="1">
      <c r="A2" s="24"/>
      <c r="B2" s="36" t="s">
        <v>7</v>
      </c>
      <c r="C2" s="38" t="s">
        <v>0</v>
      </c>
      <c r="D2" s="37" t="s">
        <v>87</v>
      </c>
      <c r="E2" s="87" t="s">
        <v>88</v>
      </c>
      <c r="F2" s="87" t="s">
        <v>91</v>
      </c>
      <c r="G2" s="86"/>
      <c r="H2" s="86"/>
      <c r="I2" s="86"/>
      <c r="J2" s="86"/>
      <c r="K2" s="86"/>
      <c r="L2" s="87"/>
      <c r="M2" s="86"/>
      <c r="N2" s="86"/>
      <c r="O2" s="86"/>
      <c r="P2" s="88"/>
      <c r="Q2" s="111"/>
      <c r="R2" s="40" t="s">
        <v>1</v>
      </c>
    </row>
    <row r="3" spans="1:18" s="106" customFormat="1" ht="16.5" thickBot="1" thickTop="1">
      <c r="A3" s="62"/>
      <c r="B3" s="2" t="s">
        <v>39</v>
      </c>
      <c r="C3" s="39">
        <v>0</v>
      </c>
      <c r="D3" s="47">
        <v>64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8">
        <v>0</v>
      </c>
      <c r="P3" s="77">
        <v>0</v>
      </c>
      <c r="Q3" s="93">
        <v>0</v>
      </c>
      <c r="R3" s="109" t="str">
        <f aca="true" t="shared" si="0" ref="R3:R13">DOLLAR(C3-D3-E3-F3-G3-H3-I3-J3-K3-L3-M3-N3-O3-P3-Q3)</f>
        <v>-64,00 Kč</v>
      </c>
    </row>
    <row r="4" spans="1:18" ht="16.5" thickBot="1" thickTop="1">
      <c r="A4" s="23"/>
      <c r="B4" s="2" t="s">
        <v>11</v>
      </c>
      <c r="C4" s="39">
        <v>483</v>
      </c>
      <c r="D4" s="14">
        <v>64</v>
      </c>
      <c r="E4" s="14">
        <v>0</v>
      </c>
      <c r="F4" s="14">
        <v>63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5">
        <v>0</v>
      </c>
      <c r="P4" s="48">
        <v>0</v>
      </c>
      <c r="Q4" s="93">
        <v>0</v>
      </c>
      <c r="R4" s="98" t="str">
        <f t="shared" si="0"/>
        <v>356,00 Kč</v>
      </c>
    </row>
    <row r="5" spans="1:18" ht="16.5" thickBot="1" thickTop="1">
      <c r="A5" s="23"/>
      <c r="B5" s="2" t="s">
        <v>8</v>
      </c>
      <c r="C5" s="39">
        <v>405</v>
      </c>
      <c r="D5" s="14">
        <v>64</v>
      </c>
      <c r="E5" s="14">
        <v>0</v>
      </c>
      <c r="F5" s="14">
        <v>63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5">
        <v>0</v>
      </c>
      <c r="P5" s="15">
        <v>0</v>
      </c>
      <c r="Q5" s="93">
        <v>0</v>
      </c>
      <c r="R5" s="98" t="str">
        <f t="shared" si="0"/>
        <v>278,00 Kč</v>
      </c>
    </row>
    <row r="6" spans="1:18" ht="16.5" thickBot="1" thickTop="1">
      <c r="A6" s="23"/>
      <c r="B6" s="2" t="s">
        <v>9</v>
      </c>
      <c r="C6" s="39">
        <v>405</v>
      </c>
      <c r="D6" s="14">
        <v>64</v>
      </c>
      <c r="E6" s="14">
        <v>0</v>
      </c>
      <c r="F6" s="14">
        <v>63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v>0</v>
      </c>
      <c r="P6" s="15">
        <v>0</v>
      </c>
      <c r="Q6" s="93">
        <v>0</v>
      </c>
      <c r="R6" s="98" t="str">
        <f t="shared" si="0"/>
        <v>278,00 Kč</v>
      </c>
    </row>
    <row r="7" spans="1:18" s="106" customFormat="1" ht="16.5" thickBot="1" thickTop="1">
      <c r="A7" s="23"/>
      <c r="B7" s="2" t="s">
        <v>40</v>
      </c>
      <c r="C7" s="39">
        <v>557</v>
      </c>
      <c r="D7" s="47">
        <v>0</v>
      </c>
      <c r="E7" s="47">
        <v>0</v>
      </c>
      <c r="F7" s="47">
        <v>63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  <c r="P7" s="48">
        <v>0</v>
      </c>
      <c r="Q7" s="93">
        <v>0</v>
      </c>
      <c r="R7" s="98" t="str">
        <f t="shared" si="0"/>
        <v>494,00 Kč</v>
      </c>
    </row>
    <row r="8" spans="1:18" ht="16.5" thickBot="1" thickTop="1">
      <c r="A8" s="23"/>
      <c r="B8" s="2" t="s">
        <v>43</v>
      </c>
      <c r="C8" s="39">
        <v>605</v>
      </c>
      <c r="D8" s="14">
        <v>0</v>
      </c>
      <c r="E8" s="14">
        <v>64</v>
      </c>
      <c r="F8" s="14">
        <v>63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5">
        <v>0</v>
      </c>
      <c r="P8" s="15">
        <v>0</v>
      </c>
      <c r="Q8" s="93">
        <v>0</v>
      </c>
      <c r="R8" s="98" t="str">
        <f t="shared" si="0"/>
        <v>478,00 Kč</v>
      </c>
    </row>
    <row r="9" spans="1:18" ht="16.5" thickBot="1" thickTop="1">
      <c r="A9" s="23"/>
      <c r="B9" s="2" t="s">
        <v>41</v>
      </c>
      <c r="C9" s="39">
        <v>686</v>
      </c>
      <c r="D9" s="14">
        <v>64</v>
      </c>
      <c r="E9" s="14">
        <v>64</v>
      </c>
      <c r="F9" s="14">
        <v>63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  <c r="M9" s="14">
        <v>0</v>
      </c>
      <c r="N9" s="14">
        <v>0</v>
      </c>
      <c r="O9" s="15">
        <v>0</v>
      </c>
      <c r="P9" s="15">
        <v>0</v>
      </c>
      <c r="Q9" s="93">
        <v>0</v>
      </c>
      <c r="R9" s="98" t="str">
        <f t="shared" si="0"/>
        <v>495,00 Kč</v>
      </c>
    </row>
    <row r="10" spans="1:18" ht="16.5" thickBot="1" thickTop="1">
      <c r="A10" s="23"/>
      <c r="B10" s="2" t="s">
        <v>42</v>
      </c>
      <c r="C10" s="39">
        <v>400</v>
      </c>
      <c r="D10" s="47">
        <v>64</v>
      </c>
      <c r="E10" s="47">
        <v>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8">
        <v>0</v>
      </c>
      <c r="M10" s="47">
        <v>0</v>
      </c>
      <c r="N10" s="47">
        <v>0</v>
      </c>
      <c r="O10" s="48">
        <v>0</v>
      </c>
      <c r="P10" s="48">
        <v>0</v>
      </c>
      <c r="Q10" s="93">
        <v>0</v>
      </c>
      <c r="R10" s="98" t="str">
        <f t="shared" si="0"/>
        <v>272,00 Kč</v>
      </c>
    </row>
    <row r="11" spans="1:18" s="96" customFormat="1" ht="16.5" thickBot="1" thickTop="1">
      <c r="A11" s="23"/>
      <c r="B11" s="108" t="s">
        <v>44</v>
      </c>
      <c r="C11" s="39">
        <v>566</v>
      </c>
      <c r="D11" s="47">
        <v>0</v>
      </c>
      <c r="E11" s="47">
        <v>64</v>
      </c>
      <c r="F11" s="47">
        <v>63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8">
        <v>0</v>
      </c>
      <c r="M11" s="47">
        <v>0</v>
      </c>
      <c r="N11" s="47">
        <v>0</v>
      </c>
      <c r="O11" s="48">
        <v>0</v>
      </c>
      <c r="P11" s="48">
        <v>0</v>
      </c>
      <c r="Q11" s="93">
        <v>0</v>
      </c>
      <c r="R11" s="98" t="str">
        <f t="shared" si="0"/>
        <v>439,00 Kč</v>
      </c>
    </row>
    <row r="12" spans="1:18" s="96" customFormat="1" ht="16.5" thickBot="1" thickTop="1">
      <c r="A12" s="23"/>
      <c r="B12" s="2" t="s">
        <v>45</v>
      </c>
      <c r="C12" s="39">
        <v>728</v>
      </c>
      <c r="D12" s="47">
        <v>64</v>
      </c>
      <c r="E12" s="47">
        <v>64</v>
      </c>
      <c r="F12" s="47">
        <v>63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8">
        <v>0</v>
      </c>
      <c r="M12" s="47">
        <v>0</v>
      </c>
      <c r="N12" s="47">
        <v>0</v>
      </c>
      <c r="O12" s="48">
        <v>0</v>
      </c>
      <c r="P12" s="48">
        <v>0</v>
      </c>
      <c r="Q12" s="93">
        <v>0</v>
      </c>
      <c r="R12" s="98" t="str">
        <f t="shared" si="0"/>
        <v>537,00 Kč</v>
      </c>
    </row>
    <row r="13" spans="1:18" s="96" customFormat="1" ht="16.5" thickBot="1" thickTop="1">
      <c r="A13" s="23"/>
      <c r="B13" s="108" t="s">
        <v>46</v>
      </c>
      <c r="C13" s="39">
        <v>770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4">
        <v>0</v>
      </c>
      <c r="N13" s="14">
        <v>0</v>
      </c>
      <c r="O13" s="15">
        <v>0</v>
      </c>
      <c r="P13" s="15">
        <v>0</v>
      </c>
      <c r="Q13" s="93">
        <v>0</v>
      </c>
      <c r="R13" s="98" t="str">
        <f t="shared" si="0"/>
        <v>770,00 Kč</v>
      </c>
    </row>
    <row r="14" spans="1:18" ht="16.5" thickBot="1" thickTop="1">
      <c r="A14" s="23"/>
      <c r="B14" s="2" t="s">
        <v>47</v>
      </c>
      <c r="C14" s="39">
        <v>400</v>
      </c>
      <c r="D14" s="47">
        <v>64</v>
      </c>
      <c r="E14" s="47">
        <v>64</v>
      </c>
      <c r="F14" s="47">
        <v>63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93">
        <v>0</v>
      </c>
      <c r="R14" s="101">
        <f>C14-D14-E14-F14-G14-H14-I14-J14-K14-L14-M14-N14-O14-P14-Q14</f>
        <v>209</v>
      </c>
    </row>
    <row r="15" spans="1:18" ht="16.5" thickBot="1" thickTop="1">
      <c r="A15" s="23"/>
      <c r="B15" s="2" t="s">
        <v>10</v>
      </c>
      <c r="C15" s="39">
        <v>405</v>
      </c>
      <c r="D15" s="47">
        <v>64</v>
      </c>
      <c r="E15" s="47">
        <v>0</v>
      </c>
      <c r="F15" s="47">
        <v>63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93">
        <v>0</v>
      </c>
      <c r="R15" s="101">
        <f>C15-D15-E15-F15-G15-H15-I15-J15-K15-L15-M15-N15-O15-P15-Q15</f>
        <v>278</v>
      </c>
    </row>
    <row r="16" spans="1:18" ht="16.5" thickBot="1" thickTop="1">
      <c r="A16" s="23"/>
      <c r="B16" s="2" t="s">
        <v>48</v>
      </c>
      <c r="C16" s="39">
        <v>770</v>
      </c>
      <c r="D16" s="14">
        <v>0</v>
      </c>
      <c r="E16" s="14">
        <v>64</v>
      </c>
      <c r="F16" s="14">
        <v>63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4">
        <v>0</v>
      </c>
      <c r="O16" s="15">
        <v>0</v>
      </c>
      <c r="P16" s="15">
        <v>0</v>
      </c>
      <c r="Q16" s="93">
        <v>0</v>
      </c>
      <c r="R16" s="99" t="str">
        <f>DOLLAR(C16-D16-E16-F16-G16-H16-I16-J16-K16-L16-M16-N16-O16-P16-Q16)</f>
        <v>643,00 Kč</v>
      </c>
    </row>
    <row r="17" spans="1:18" s="96" customFormat="1" ht="16.5" thickBot="1" thickTop="1">
      <c r="A17" s="23"/>
      <c r="B17" s="2" t="s">
        <v>49</v>
      </c>
      <c r="C17" s="39">
        <v>629</v>
      </c>
      <c r="D17" s="14">
        <v>64</v>
      </c>
      <c r="E17" s="14">
        <v>64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  <c r="Q17" s="93">
        <v>0</v>
      </c>
      <c r="R17" s="98" t="str">
        <f>DOLLAR(C17-D17-E17-F17-G17-H17-I17-J17-K17-L17-M17-N17-O17-P17-Q17)</f>
        <v>501,00 Kč</v>
      </c>
    </row>
    <row r="18" spans="1:18" ht="16.5" thickBot="1" thickTop="1">
      <c r="A18" s="23"/>
      <c r="B18" s="108" t="s">
        <v>50</v>
      </c>
      <c r="C18" s="39">
        <v>556</v>
      </c>
      <c r="D18" s="14">
        <v>64</v>
      </c>
      <c r="E18" s="14">
        <v>64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4">
        <v>0</v>
      </c>
      <c r="N18" s="14">
        <v>0</v>
      </c>
      <c r="O18" s="15">
        <v>0</v>
      </c>
      <c r="P18" s="15">
        <v>0</v>
      </c>
      <c r="Q18" s="93">
        <v>0</v>
      </c>
      <c r="R18" s="98" t="str">
        <f aca="true" t="shared" si="1" ref="R18:R25">DOLLAR(C18-D18-E18-F18-G18-H18-I18-J18-K18-L18-M18-N18-O18-P18-Q18)</f>
        <v>428,00 Kč</v>
      </c>
    </row>
    <row r="19" spans="1:18" ht="16.5" thickBot="1" thickTop="1">
      <c r="A19" s="23"/>
      <c r="B19" s="2" t="s">
        <v>51</v>
      </c>
      <c r="C19" s="39">
        <v>733</v>
      </c>
      <c r="D19" s="47">
        <v>64</v>
      </c>
      <c r="E19" s="47">
        <v>64</v>
      </c>
      <c r="F19" s="47">
        <v>63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93">
        <v>0</v>
      </c>
      <c r="R19" s="101">
        <f>C19-D19-E19-F19-G19-H19-I19-J19-K19-L19-M19-N19-O19-P19-Q19</f>
        <v>542</v>
      </c>
    </row>
    <row r="20" spans="1:18" ht="16.5" thickBot="1" thickTop="1">
      <c r="A20" s="23"/>
      <c r="B20" s="2" t="s">
        <v>52</v>
      </c>
      <c r="C20" s="113">
        <v>778</v>
      </c>
      <c r="D20" s="14">
        <v>64</v>
      </c>
      <c r="E20" s="14">
        <v>64</v>
      </c>
      <c r="F20" s="14">
        <v>63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4">
        <v>0</v>
      </c>
      <c r="N20" s="14">
        <v>0</v>
      </c>
      <c r="O20" s="15">
        <v>0</v>
      </c>
      <c r="P20" s="15">
        <v>0</v>
      </c>
      <c r="Q20" s="93">
        <v>0</v>
      </c>
      <c r="R20" s="98" t="str">
        <f t="shared" si="1"/>
        <v>587,00 Kč</v>
      </c>
    </row>
    <row r="21" spans="1:18" s="96" customFormat="1" ht="16.5" thickBot="1" thickTop="1">
      <c r="A21" s="23"/>
      <c r="B21" s="2" t="s">
        <v>53</v>
      </c>
      <c r="C21" s="39">
        <v>400</v>
      </c>
      <c r="D21" s="14">
        <v>0</v>
      </c>
      <c r="E21" s="14">
        <v>64</v>
      </c>
      <c r="F21" s="14">
        <v>63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4">
        <v>0</v>
      </c>
      <c r="N21" s="14">
        <v>0</v>
      </c>
      <c r="O21" s="15">
        <v>0</v>
      </c>
      <c r="P21" s="15">
        <v>0</v>
      </c>
      <c r="Q21" s="93">
        <v>0</v>
      </c>
      <c r="R21" s="98" t="str">
        <f t="shared" si="1"/>
        <v>273,00 Kč</v>
      </c>
    </row>
    <row r="22" spans="1:18" ht="16.5" thickBot="1" thickTop="1">
      <c r="A22" s="23"/>
      <c r="B22" s="2" t="s">
        <v>54</v>
      </c>
      <c r="C22" s="39">
        <v>519</v>
      </c>
      <c r="D22" s="14">
        <v>0</v>
      </c>
      <c r="E22" s="14">
        <v>64</v>
      </c>
      <c r="F22" s="14">
        <v>63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4">
        <v>0</v>
      </c>
      <c r="N22" s="14">
        <v>0</v>
      </c>
      <c r="O22" s="15">
        <v>0</v>
      </c>
      <c r="P22" s="15">
        <v>0</v>
      </c>
      <c r="Q22" s="93">
        <v>0</v>
      </c>
      <c r="R22" s="98" t="str">
        <f t="shared" si="1"/>
        <v>392,00 Kč</v>
      </c>
    </row>
    <row r="23" spans="1:18" ht="16.5" thickBot="1" thickTop="1">
      <c r="A23" s="23"/>
      <c r="B23" s="110" t="s">
        <v>55</v>
      </c>
      <c r="C23" s="114">
        <v>674</v>
      </c>
      <c r="D23" s="47">
        <v>0</v>
      </c>
      <c r="E23" s="47">
        <v>0</v>
      </c>
      <c r="F23" s="47">
        <v>63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>
        <v>0</v>
      </c>
      <c r="M23" s="47">
        <v>0</v>
      </c>
      <c r="N23" s="47">
        <v>0</v>
      </c>
      <c r="O23" s="48">
        <v>0</v>
      </c>
      <c r="P23" s="48">
        <v>0</v>
      </c>
      <c r="Q23" s="93">
        <v>0</v>
      </c>
      <c r="R23" s="98" t="str">
        <f t="shared" si="1"/>
        <v>611,00 Kč</v>
      </c>
    </row>
    <row r="24" spans="1:18" ht="16.5" thickBot="1" thickTop="1">
      <c r="A24" s="23"/>
      <c r="B24" s="108" t="s">
        <v>56</v>
      </c>
      <c r="C24" s="39">
        <v>453</v>
      </c>
      <c r="D24" s="14">
        <v>0</v>
      </c>
      <c r="E24" s="14">
        <v>64</v>
      </c>
      <c r="F24" s="14">
        <v>63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4">
        <v>0</v>
      </c>
      <c r="N24" s="14">
        <v>0</v>
      </c>
      <c r="O24" s="15">
        <v>0</v>
      </c>
      <c r="P24" s="15">
        <v>0</v>
      </c>
      <c r="Q24" s="93">
        <v>0</v>
      </c>
      <c r="R24" s="98" t="str">
        <f t="shared" si="1"/>
        <v>326,00 Kč</v>
      </c>
    </row>
    <row r="25" spans="1:18" ht="16.5" thickBot="1" thickTop="1">
      <c r="A25" s="23"/>
      <c r="B25" s="2" t="s">
        <v>57</v>
      </c>
      <c r="C25" s="39">
        <v>445</v>
      </c>
      <c r="D25" s="14">
        <v>64</v>
      </c>
      <c r="E25" s="14">
        <v>64</v>
      </c>
      <c r="F25" s="14">
        <v>63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4">
        <v>0</v>
      </c>
      <c r="N25" s="14">
        <v>0</v>
      </c>
      <c r="O25" s="15">
        <v>0</v>
      </c>
      <c r="P25" s="15">
        <v>0</v>
      </c>
      <c r="Q25" s="93">
        <v>0</v>
      </c>
      <c r="R25" s="98" t="str">
        <f t="shared" si="1"/>
        <v>254,00 Kč</v>
      </c>
    </row>
    <row r="26" spans="1:18" ht="16.5" thickBot="1" thickTop="1">
      <c r="A26" s="23"/>
      <c r="B26" s="2" t="s">
        <v>58</v>
      </c>
      <c r="C26" s="39">
        <v>400</v>
      </c>
      <c r="D26" s="14">
        <v>64</v>
      </c>
      <c r="E26" s="14">
        <v>64</v>
      </c>
      <c r="F26" s="14">
        <v>63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5">
        <v>0</v>
      </c>
      <c r="P26" s="15">
        <v>0</v>
      </c>
      <c r="Q26" s="93">
        <v>0</v>
      </c>
      <c r="R26" s="98" t="str">
        <f>DOLLAR(C26-D26-E26-F26-G26-H26-I26-J26-K26-L26-M26-N26-O26-P26-Q26)</f>
        <v>209,00 Kč</v>
      </c>
    </row>
    <row r="27" spans="1:18" ht="16.5" thickBot="1" thickTop="1">
      <c r="A27" s="23"/>
      <c r="B27" s="2"/>
      <c r="C27" s="39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4">
        <v>0</v>
      </c>
      <c r="N27" s="14">
        <v>0</v>
      </c>
      <c r="O27" s="15">
        <v>0</v>
      </c>
      <c r="P27" s="15">
        <v>0</v>
      </c>
      <c r="Q27" s="93">
        <v>0</v>
      </c>
      <c r="R27" s="98" t="str">
        <f>DOLLAR(C27-D27-E27-F27-G27-H27-I27-J27-K27-L27-M27-N27-O27-P27-Q27)</f>
        <v>0,00 Kč</v>
      </c>
    </row>
    <row r="28" spans="1:18" ht="16.5" thickBot="1" thickTop="1">
      <c r="A28" s="23"/>
      <c r="B28" s="2"/>
      <c r="C28" s="39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5">
        <v>0</v>
      </c>
      <c r="P28" s="15">
        <v>0</v>
      </c>
      <c r="Q28" s="93">
        <v>0</v>
      </c>
      <c r="R28" s="98" t="str">
        <f>DOLLAR(C28-D28-E28-F28-G28-H28-I28-J28-K28-L28-M28-N28-O28-P28-Q28)</f>
        <v>0,00 Kč</v>
      </c>
    </row>
    <row r="29" spans="1:18" ht="16.5" thickBot="1" thickTop="1">
      <c r="A29" s="23"/>
      <c r="B29" s="2"/>
      <c r="C29" s="39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5">
        <v>0</v>
      </c>
      <c r="P29" s="15">
        <v>0</v>
      </c>
      <c r="Q29" s="93">
        <v>0</v>
      </c>
      <c r="R29" s="98" t="str">
        <f>DOLLAR(C29-D29-E29-F29-G29-H29-I29-J29-K29-L29-M29-N29-O29-P29)</f>
        <v>0,00 Kč</v>
      </c>
    </row>
    <row r="30" spans="1:18" ht="16.5" thickBot="1" thickTop="1">
      <c r="A30" s="23"/>
      <c r="B30" s="2"/>
      <c r="C30" s="39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4">
        <v>0</v>
      </c>
      <c r="N30" s="14">
        <v>0</v>
      </c>
      <c r="O30" s="15">
        <v>0</v>
      </c>
      <c r="P30" s="15">
        <v>0</v>
      </c>
      <c r="Q30" s="93">
        <v>0</v>
      </c>
      <c r="R30" s="98" t="str">
        <f>DOLLAR(C30-D30-E30-F30-G30-H30-I30-J30-K30-L30-M30-N30-O30-P30-Q30)</f>
        <v>0,00 Kč</v>
      </c>
    </row>
    <row r="31" spans="2:18" ht="16.5" thickBot="1" thickTop="1">
      <c r="B31" s="2"/>
      <c r="C31" s="39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4">
        <v>0</v>
      </c>
      <c r="N31" s="14">
        <v>0</v>
      </c>
      <c r="O31" s="15">
        <v>0</v>
      </c>
      <c r="P31" s="15">
        <v>0</v>
      </c>
      <c r="Q31" s="93">
        <v>0</v>
      </c>
      <c r="R31" s="98" t="str">
        <f>DOLLAR(C31-D31-E31-F31-G31-H31-I31-J31-K31-L31-M31-N31-O31-P31-Q31)</f>
        <v>0,00 Kč</v>
      </c>
    </row>
    <row r="32" spans="2:18" ht="16.5" thickBot="1" thickTop="1">
      <c r="B32" s="53"/>
      <c r="C32" s="39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5">
        <v>0</v>
      </c>
      <c r="N32" s="14">
        <v>0</v>
      </c>
      <c r="O32" s="15">
        <v>0</v>
      </c>
      <c r="P32" s="15">
        <v>0</v>
      </c>
      <c r="Q32" s="93">
        <v>0</v>
      </c>
      <c r="R32" s="98" t="str">
        <f>DOLLAR(C32-D32-E32-F32-G32-H32-I32-J32-K32-L32-M32-N32-O32-P32-Q32)</f>
        <v>0,00 Kč</v>
      </c>
    </row>
    <row r="33" spans="2:18" s="54" customFormat="1" ht="16.5" thickBot="1" thickTop="1">
      <c r="B33" s="63" t="s">
        <v>6</v>
      </c>
      <c r="C33" s="39">
        <f>SUM(C3:C32)</f>
        <v>12767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76">
        <v>0</v>
      </c>
      <c r="P33" s="76">
        <v>0</v>
      </c>
      <c r="Q33" s="94"/>
      <c r="R33" s="100">
        <v>0</v>
      </c>
    </row>
    <row r="34" spans="2:18" ht="15.75" thickTop="1">
      <c r="B34" s="1"/>
      <c r="C34" s="32">
        <f>SUM(C3:C32)</f>
        <v>12767</v>
      </c>
      <c r="D34" s="72">
        <f>SUM(D3:D33)</f>
        <v>960</v>
      </c>
      <c r="E34" s="72">
        <f>SUM(E3:E31)</f>
        <v>1024</v>
      </c>
      <c r="F34" s="72">
        <f>SUM(F3:F33)</f>
        <v>1197</v>
      </c>
      <c r="G34" s="72">
        <f aca="true" t="shared" si="2" ref="G34:O34">SUM(G4:G33)</f>
        <v>0</v>
      </c>
      <c r="H34" s="72">
        <f t="shared" si="2"/>
        <v>0</v>
      </c>
      <c r="I34" s="72">
        <f>SUM(I3:I33)</f>
        <v>0</v>
      </c>
      <c r="J34" s="72">
        <f t="shared" si="2"/>
        <v>0</v>
      </c>
      <c r="K34" s="72">
        <f t="shared" si="2"/>
        <v>0</v>
      </c>
      <c r="L34" s="72">
        <f t="shared" si="2"/>
        <v>0</v>
      </c>
      <c r="M34" s="72">
        <f t="shared" si="2"/>
        <v>0</v>
      </c>
      <c r="N34" s="72">
        <f t="shared" si="2"/>
        <v>0</v>
      </c>
      <c r="O34" s="72">
        <f t="shared" si="2"/>
        <v>0</v>
      </c>
      <c r="P34" s="72">
        <f>P65</f>
        <v>0</v>
      </c>
      <c r="Q34" s="72">
        <f>SUM(Q4:Q33)</f>
        <v>0</v>
      </c>
      <c r="R34" s="33"/>
    </row>
    <row r="35" spans="2:18" ht="15">
      <c r="B35" s="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  <row r="36" spans="2:18" ht="15">
      <c r="B36" s="57" t="s">
        <v>2</v>
      </c>
      <c r="C36" s="61"/>
      <c r="D36" s="58"/>
      <c r="E36" s="58"/>
      <c r="F36" s="5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60">
        <v>0</v>
      </c>
      <c r="C37" s="52" t="s">
        <v>4</v>
      </c>
      <c r="D37" s="45"/>
      <c r="E37" s="45"/>
      <c r="F37" s="4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60" t="s">
        <v>3</v>
      </c>
      <c r="C38" s="124" t="s">
        <v>5</v>
      </c>
      <c r="D38" s="120"/>
      <c r="E38" s="120"/>
      <c r="F38" s="1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5">
      <c r="C39" s="125"/>
      <c r="D39" s="125"/>
      <c r="E39" s="125"/>
      <c r="F39" s="1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7:18" ht="1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7:18" ht="1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7:18" ht="1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7:18" ht="1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heetProtection/>
  <mergeCells count="4">
    <mergeCell ref="C1:Q1"/>
    <mergeCell ref="A1:B1"/>
    <mergeCell ref="C38:F38"/>
    <mergeCell ref="C39:F39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2022-09-04T08:51:32Z</cp:lastPrinted>
  <dcterms:created xsi:type="dcterms:W3CDTF">2013-09-05T18:36:04Z</dcterms:created>
  <dcterms:modified xsi:type="dcterms:W3CDTF">2022-11-23T16:00:24Z</dcterms:modified>
  <cp:category/>
  <cp:version/>
  <cp:contentType/>
  <cp:contentStatus/>
</cp:coreProperties>
</file>