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910" activeTab="2"/>
  </bookViews>
  <sheets>
    <sheet name="MŠ1" sheetId="1" r:id="rId1"/>
    <sheet name="MŠ2" sheetId="3" r:id="rId2"/>
    <sheet name="MŠ3" sheetId="2" r:id="rId3"/>
    <sheet name="List1" sheetId="4" r:id="rId4"/>
  </sheets>
  <calcPr calcId="124519"/>
</workbook>
</file>

<file path=xl/calcChain.xml><?xml version="1.0" encoding="utf-8"?>
<calcChain xmlns="http://schemas.openxmlformats.org/spreadsheetml/2006/main">
  <c r="E13" i="1"/>
  <c r="U13" s="1"/>
  <c r="E27" l="1"/>
  <c r="U27" s="1"/>
  <c r="E26"/>
  <c r="U26" s="1"/>
  <c r="E25"/>
  <c r="U25" s="1"/>
  <c r="E24"/>
  <c r="U24" s="1"/>
  <c r="E23"/>
  <c r="U23" s="1"/>
  <c r="E22"/>
  <c r="U22" s="1"/>
  <c r="E21"/>
  <c r="U21" s="1"/>
  <c r="E20"/>
  <c r="U20" s="1"/>
  <c r="E19"/>
  <c r="U19" s="1"/>
  <c r="E18"/>
  <c r="U18" s="1"/>
  <c r="E17"/>
  <c r="U17" s="1"/>
  <c r="E16"/>
  <c r="U16" s="1"/>
  <c r="E15"/>
  <c r="U15" s="1"/>
  <c r="E14"/>
  <c r="U14" s="1"/>
  <c r="E12"/>
  <c r="U12" s="1"/>
  <c r="E11"/>
  <c r="U11" s="1"/>
  <c r="E10"/>
  <c r="U10" s="1"/>
  <c r="E9"/>
  <c r="U9" s="1"/>
  <c r="E8"/>
  <c r="U8" s="1"/>
  <c r="E7"/>
  <c r="U7" s="1"/>
  <c r="E6"/>
  <c r="U6" s="1"/>
  <c r="E5"/>
  <c r="U5" s="1"/>
  <c r="E4"/>
  <c r="U4" s="1"/>
  <c r="E3"/>
  <c r="U3" s="1"/>
  <c r="F27" i="3"/>
  <c r="T27" s="1"/>
  <c r="F26"/>
  <c r="T26" s="1"/>
  <c r="F25"/>
  <c r="T25" s="1"/>
  <c r="F24"/>
  <c r="T24" s="1"/>
  <c r="F23"/>
  <c r="F22"/>
  <c r="T22" s="1"/>
  <c r="F21"/>
  <c r="T21" s="1"/>
  <c r="F20"/>
  <c r="T20" s="1"/>
  <c r="F19"/>
  <c r="T19" s="1"/>
  <c r="F18"/>
  <c r="T18" s="1"/>
  <c r="F17"/>
  <c r="T17" s="1"/>
  <c r="F16"/>
  <c r="T16" s="1"/>
  <c r="F15"/>
  <c r="T15" s="1"/>
  <c r="F14"/>
  <c r="T14" s="1"/>
  <c r="F13"/>
  <c r="T13" s="1"/>
  <c r="F12"/>
  <c r="T12" s="1"/>
  <c r="F11"/>
  <c r="T11" s="1"/>
  <c r="F10"/>
  <c r="F9"/>
  <c r="T9" s="1"/>
  <c r="F8"/>
  <c r="T8" s="1"/>
  <c r="F7"/>
  <c r="T7" s="1"/>
  <c r="F6"/>
  <c r="T6" s="1"/>
  <c r="F5"/>
  <c r="T5" s="1"/>
  <c r="F4"/>
  <c r="T4" s="1"/>
  <c r="F3"/>
  <c r="T3" s="1"/>
  <c r="E27" i="2"/>
  <c r="T27" s="1"/>
  <c r="E28"/>
  <c r="T28" s="1"/>
  <c r="E26"/>
  <c r="T26" s="1"/>
  <c r="E25"/>
  <c r="T25" s="1"/>
  <c r="E24"/>
  <c r="T24" s="1"/>
  <c r="E23"/>
  <c r="E22"/>
  <c r="E21"/>
  <c r="T21" s="1"/>
  <c r="E20"/>
  <c r="T20" s="1"/>
  <c r="E19"/>
  <c r="T19" s="1"/>
  <c r="E18"/>
  <c r="T18" s="1"/>
  <c r="E17"/>
  <c r="E16"/>
  <c r="T16" s="1"/>
  <c r="E15"/>
  <c r="T15" s="1"/>
  <c r="E14"/>
  <c r="T14" s="1"/>
  <c r="E13"/>
  <c r="E12"/>
  <c r="E11"/>
  <c r="T11" s="1"/>
  <c r="E10"/>
  <c r="T10" s="1"/>
  <c r="E9"/>
  <c r="T9" s="1"/>
  <c r="E8"/>
  <c r="T8" s="1"/>
  <c r="E7"/>
  <c r="T7" s="1"/>
  <c r="E6"/>
  <c r="E5"/>
  <c r="T5" s="1"/>
  <c r="E4"/>
  <c r="T4" s="1"/>
  <c r="E3"/>
  <c r="T29"/>
  <c r="S30"/>
  <c r="T28" i="1"/>
  <c r="S28"/>
  <c r="T17" i="2"/>
  <c r="T10" i="3"/>
  <c r="F30" i="2"/>
  <c r="R28" i="1"/>
  <c r="Q28"/>
  <c r="P28"/>
  <c r="O28"/>
  <c r="N28"/>
  <c r="M28"/>
  <c r="L28"/>
  <c r="K28"/>
  <c r="J28"/>
  <c r="I28"/>
  <c r="H28"/>
  <c r="G28"/>
  <c r="F28"/>
  <c r="R30" i="2"/>
  <c r="Q30"/>
  <c r="P30"/>
  <c r="O30"/>
  <c r="N30"/>
  <c r="L30"/>
  <c r="K30"/>
  <c r="J30"/>
  <c r="I30"/>
  <c r="H30"/>
  <c r="G30"/>
  <c r="T23"/>
  <c r="T22"/>
  <c r="T13"/>
  <c r="T12"/>
  <c r="T6"/>
  <c r="M30"/>
  <c r="T23" i="3"/>
  <c r="S28"/>
  <c r="R28"/>
  <c r="Q28"/>
  <c r="P28"/>
  <c r="O28"/>
  <c r="N28"/>
  <c r="M28"/>
  <c r="L28"/>
  <c r="K28"/>
  <c r="J28"/>
  <c r="I28"/>
  <c r="H28"/>
  <c r="G28"/>
  <c r="E28" i="1" l="1"/>
  <c r="F28" i="3"/>
  <c r="E30" i="2"/>
  <c r="T3"/>
  <c r="T30" s="1"/>
  <c r="U28" i="1"/>
  <c r="T28" i="3"/>
</calcChain>
</file>

<file path=xl/sharedStrings.xml><?xml version="1.0" encoding="utf-8"?>
<sst xmlns="http://schemas.openxmlformats.org/spreadsheetml/2006/main" count="203" uniqueCount="123">
  <si>
    <t>Zůstatek</t>
  </si>
  <si>
    <t>Celkem</t>
  </si>
  <si>
    <t>Příjmení a jméno</t>
  </si>
  <si>
    <t>STEJSKAL Matěj</t>
  </si>
  <si>
    <t>PLAČKOVÁ Patricie</t>
  </si>
  <si>
    <t>BRIDI Laura</t>
  </si>
  <si>
    <t>VOJTÍŠEK Tobiáš</t>
  </si>
  <si>
    <t>BARÁKOVÁ Denisa</t>
  </si>
  <si>
    <t>BUJÁK Vojtěch</t>
  </si>
  <si>
    <t>ČÁKORA Jakub</t>
  </si>
  <si>
    <t>DROBEK Šimon</t>
  </si>
  <si>
    <t>FERANEC Jakub</t>
  </si>
  <si>
    <t>FITZBAUEROVÁ Klára</t>
  </si>
  <si>
    <t>HALMA Filip</t>
  </si>
  <si>
    <t>HANÁK Ondřej</t>
  </si>
  <si>
    <t>JAKLOVÁ Barbora</t>
  </si>
  <si>
    <t>KOLEK Matěj</t>
  </si>
  <si>
    <t>KŘIVÁNEK Jakub</t>
  </si>
  <si>
    <t>KVÁČOVÁ Terezie</t>
  </si>
  <si>
    <t>LUNGOVÁ Natálie</t>
  </si>
  <si>
    <t>ROLLER Jonáš</t>
  </si>
  <si>
    <t>VALČÍK Leonardo</t>
  </si>
  <si>
    <t>VLACH Lukáš</t>
  </si>
  <si>
    <t>VOJTÍŠKOVÁ Anna</t>
  </si>
  <si>
    <t>VRANÁ Ella</t>
  </si>
  <si>
    <t>VYDRA Jáchym</t>
  </si>
  <si>
    <t>BEIL Teo</t>
  </si>
  <si>
    <t>HROCHOVÁ Emma</t>
  </si>
  <si>
    <t>KAČÍRKOVÁ Tereza</t>
  </si>
  <si>
    <t>KUŽEL Jakub</t>
  </si>
  <si>
    <t>ŠEDO David</t>
  </si>
  <si>
    <t>ŠPIČKA Karel</t>
  </si>
  <si>
    <t>VILÍMKOVÁ Marie</t>
  </si>
  <si>
    <t>zbytek</t>
  </si>
  <si>
    <t>vklad</t>
  </si>
  <si>
    <t>celkem</t>
  </si>
  <si>
    <t>Přehled plateb pro rok 2023/2024</t>
  </si>
  <si>
    <t>APELTAUER Šimon</t>
  </si>
  <si>
    <t>BERANOVÁ Berenika</t>
  </si>
  <si>
    <t>BRIDI Carla</t>
  </si>
  <si>
    <t>HANSLÍK Matěj</t>
  </si>
  <si>
    <t>HAVELKA Samael</t>
  </si>
  <si>
    <t>HAVELKOVÁ Emily</t>
  </si>
  <si>
    <t>JANČÁKOVÁ Barbora</t>
  </si>
  <si>
    <t>LUDROVÁ Laura</t>
  </si>
  <si>
    <t>MOROZOV Kirill</t>
  </si>
  <si>
    <t>MRÁČEK Mikuláš</t>
  </si>
  <si>
    <t>PRAUSOVÁ Natálie</t>
  </si>
  <si>
    <t>PSOTNÝ Nathaniel</t>
  </si>
  <si>
    <t>ŘÍHOVÁ Anna</t>
  </si>
  <si>
    <t>STRÁNSKÝ Alex</t>
  </si>
  <si>
    <t>ŠUPKOVÁ Sára</t>
  </si>
  <si>
    <t>TOMÁNEK Patrik</t>
  </si>
  <si>
    <t>UCHYTIL Vlastimil</t>
  </si>
  <si>
    <t>VLČKOVÁ Veronika</t>
  </si>
  <si>
    <t>CELKEM</t>
  </si>
  <si>
    <t>MIKUŠOVÁ Petra</t>
  </si>
  <si>
    <t>MŠ1</t>
  </si>
  <si>
    <t>MŠ 3</t>
  </si>
  <si>
    <t>KUCHÁRIKOVÁ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</si>
  <si>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</si>
  <si>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</si>
  <si>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</si>
  <si>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</si>
  <si>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</si>
  <si>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</si>
  <si>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</si>
  <si>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</si>
  <si>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</si>
  <si>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</si>
  <si>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</si>
  <si>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</si>
  <si>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</si>
  <si>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</si>
  <si>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</si>
  <si>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</si>
  <si>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</si>
  <si>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</si>
  <si>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</si>
  <si>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</si>
  <si>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</si>
  <si>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</si>
  <si>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</si>
  <si>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</si>
  <si>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</si>
  <si>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</si>
  <si>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Přehled plateb pro rok 2024/2025</t>
  </si>
  <si>
    <t>MŠ2</t>
  </si>
  <si>
    <t>FRANC Jakub</t>
  </si>
  <si>
    <t>BERAN Patrik</t>
  </si>
  <si>
    <t>ĎOUBAL Tadeáš</t>
  </si>
  <si>
    <t>BARÁKOVÁ Leontýna</t>
  </si>
  <si>
    <t>DASTYCH Matyáš</t>
  </si>
  <si>
    <t>DOUBEK Štěpán</t>
  </si>
  <si>
    <t>BALVÍNOVÁ Ella</t>
  </si>
  <si>
    <t>IRSENSKÝ Jaroslav</t>
  </si>
  <si>
    <t>KEDRŠT Dominik</t>
  </si>
  <si>
    <t>KOKY Alex</t>
  </si>
  <si>
    <t>KUTSKYI David</t>
  </si>
  <si>
    <t>JAKL Rostislav</t>
  </si>
  <si>
    <t>MIKSOVÁ Hana</t>
  </si>
  <si>
    <t>MELICHAR Jakub</t>
  </si>
  <si>
    <t>MARTINJUK Kateryna</t>
  </si>
  <si>
    <t>NOVÁČKOVÁ Klára</t>
  </si>
  <si>
    <t>POPR Pavel</t>
  </si>
  <si>
    <t>SHARUDA Damir</t>
  </si>
  <si>
    <t>SKOKANOVÁ Tereza</t>
  </si>
  <si>
    <t>SLADKÁ Adéla</t>
  </si>
  <si>
    <t>SLÍVOVÁ Berta</t>
  </si>
  <si>
    <t>STEJSKAL Jan</t>
  </si>
  <si>
    <t>ŠPIČKOVÁ Sofie</t>
  </si>
  <si>
    <t>UCHYTIL Tomáš</t>
  </si>
  <si>
    <t>LOMŇANČÍK</t>
  </si>
  <si>
    <t>24.10.</t>
  </si>
  <si>
    <t>27.11.</t>
  </si>
  <si>
    <t>15.1.</t>
  </si>
  <si>
    <t>5.2.</t>
  </si>
  <si>
    <t>17.3.</t>
  </si>
  <si>
    <t>26.3. výlet</t>
  </si>
  <si>
    <t>7.4.</t>
  </si>
  <si>
    <t>21.5.</t>
  </si>
  <si>
    <t>2.6.</t>
  </si>
  <si>
    <t>foto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</si>
</sst>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/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ck">
        <color rgb="FFFF0000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0" fontId="1" fillId="0" borderId="0" xfId="0" applyFont="1"/>
    <xf numFmtId="164" fontId="0" fillId="0" borderId="3" xfId="0" applyNumberFormat="1" applyBorder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164" fontId="1" fillId="0" borderId="3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3" borderId="14" xfId="0" applyNumberFormat="1" applyFill="1" applyBorder="1"/>
    <xf numFmtId="0" fontId="2" fillId="0" borderId="4" xfId="0" applyFont="1" applyBorder="1"/>
    <xf numFmtId="164" fontId="2" fillId="0" borderId="3" xfId="0" applyNumberFormat="1" applyFont="1" applyBorder="1"/>
    <xf numFmtId="164" fontId="2" fillId="3" borderId="14" xfId="0" applyNumberFormat="1" applyFont="1" applyFill="1" applyBorder="1"/>
    <xf numFmtId="164" fontId="3" fillId="4" borderId="3" xfId="0" applyNumberFormat="1" applyFont="1" applyFill="1" applyBorder="1" applyAlignment="1">
      <alignment horizontal="center"/>
    </xf>
    <xf numFmtId="0" fontId="1" fillId="0" borderId="3" xfId="0" applyFont="1" applyBorder="1"/>
    <xf numFmtId="164" fontId="0" fillId="3" borderId="3" xfId="0" applyNumberFormat="1" applyFill="1" applyBorder="1"/>
    <xf numFmtId="0" fontId="1" fillId="0" borderId="3" xfId="0" applyFont="1" applyFill="1" applyBorder="1"/>
    <xf numFmtId="0" fontId="1" fillId="4" borderId="3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/>
    <xf numFmtId="0" fontId="5" fillId="5" borderId="1" xfId="0" applyFont="1" applyFill="1" applyBorder="1"/>
    <xf numFmtId="0" fontId="6" fillId="5" borderId="2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164" fontId="4" fillId="0" borderId="6" xfId="0" applyNumberFormat="1" applyFont="1" applyBorder="1"/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2" fillId="3" borderId="15" xfId="0" applyNumberFormat="1" applyFont="1" applyFill="1" applyBorder="1"/>
    <xf numFmtId="0" fontId="7" fillId="0" borderId="4" xfId="0" applyFont="1" applyBorder="1"/>
    <xf numFmtId="0" fontId="2" fillId="4" borderId="9" xfId="0" applyFont="1" applyFill="1" applyBorder="1" applyAlignment="1">
      <alignment horizontal="right"/>
    </xf>
    <xf numFmtId="164" fontId="4" fillId="5" borderId="16" xfId="0" applyNumberFormat="1" applyFont="1" applyFill="1" applyBorder="1"/>
    <xf numFmtId="164" fontId="4" fillId="5" borderId="3" xfId="0" applyNumberFormat="1" applyFont="1" applyFill="1" applyBorder="1"/>
    <xf numFmtId="164" fontId="0" fillId="0" borderId="10" xfId="0" applyNumberFormat="1" applyBorder="1"/>
    <xf numFmtId="164" fontId="2" fillId="0" borderId="11" xfId="0" applyNumberFormat="1" applyFont="1" applyBorder="1"/>
    <xf numFmtId="0" fontId="1" fillId="4" borderId="17" xfId="0" applyFont="1" applyFill="1" applyBorder="1" applyAlignment="1">
      <alignment horizontal="center"/>
    </xf>
    <xf numFmtId="0" fontId="1" fillId="3" borderId="3" xfId="0" applyFont="1" applyFill="1" applyBorder="1"/>
    <xf numFmtId="164" fontId="1" fillId="3" borderId="3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3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/>
    <xf numFmtId="164" fontId="4" fillId="5" borderId="6" xfId="0" applyNumberFormat="1" applyFont="1" applyFill="1" applyBorder="1"/>
    <xf numFmtId="164" fontId="4" fillId="5" borderId="5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0" xfId="0" applyBorder="1"/>
    <xf numFmtId="0" fontId="0" fillId="0" borderId="0" xfId="0"/>
    <xf numFmtId="0" fontId="1" fillId="0" borderId="7" xfId="0" applyFont="1" applyFill="1" applyBorder="1"/>
    <xf numFmtId="164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3" fillId="4" borderId="22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center"/>
    </xf>
    <xf numFmtId="164" fontId="1" fillId="0" borderId="11" xfId="0" applyNumberFormat="1" applyFont="1" applyBorder="1"/>
    <xf numFmtId="164" fontId="1" fillId="0" borderId="11" xfId="0" applyNumberFormat="1" applyFont="1" applyFill="1" applyBorder="1"/>
    <xf numFmtId="0" fontId="0" fillId="0" borderId="3" xfId="0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164" fontId="3" fillId="0" borderId="3" xfId="0" applyNumberFormat="1" applyFont="1" applyBorder="1"/>
    <xf numFmtId="164" fontId="3" fillId="0" borderId="7" xfId="0" applyNumberFormat="1" applyFont="1" applyBorder="1"/>
    <xf numFmtId="164" fontId="3" fillId="0" borderId="3" xfId="0" applyNumberFormat="1" applyFont="1" applyFill="1" applyBorder="1"/>
    <xf numFmtId="164" fontId="3" fillId="0" borderId="2" xfId="0" applyNumberFormat="1" applyFont="1" applyBorder="1"/>
    <xf numFmtId="0" fontId="3" fillId="3" borderId="12" xfId="0" applyFont="1" applyFill="1" applyBorder="1"/>
    <xf numFmtId="164" fontId="3" fillId="3" borderId="13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/>
    <xf numFmtId="0" fontId="3" fillId="0" borderId="7" xfId="0" applyFont="1" applyFill="1" applyBorder="1"/>
    <xf numFmtId="0" fontId="4" fillId="2" borderId="23" xfId="0" applyFont="1" applyFill="1" applyBorder="1"/>
    <xf numFmtId="0" fontId="1" fillId="0" borderId="13" xfId="0" applyFont="1" applyBorder="1"/>
    <xf numFmtId="164" fontId="3" fillId="0" borderId="13" xfId="0" applyNumberFormat="1" applyFont="1" applyBorder="1"/>
    <xf numFmtId="164" fontId="4" fillId="3" borderId="13" xfId="0" applyNumberFormat="1" applyFont="1" applyFill="1" applyBorder="1"/>
    <xf numFmtId="0" fontId="4" fillId="2" borderId="7" xfId="0" applyFont="1" applyFill="1" applyBorder="1"/>
    <xf numFmtId="0" fontId="4" fillId="2" borderId="24" xfId="0" applyFont="1" applyFill="1" applyBorder="1"/>
    <xf numFmtId="0" fontId="4" fillId="2" borderId="13" xfId="0" applyFont="1" applyFill="1" applyBorder="1"/>
    <xf numFmtId="164" fontId="3" fillId="4" borderId="13" xfId="0" applyNumberFormat="1" applyFont="1" applyFill="1" applyBorder="1" applyAlignment="1">
      <alignment horizontal="right"/>
    </xf>
    <xf numFmtId="0" fontId="3" fillId="0" borderId="2" xfId="0" applyFont="1" applyBorder="1"/>
    <xf numFmtId="164" fontId="5" fillId="5" borderId="2" xfId="0" applyNumberFormat="1" applyFont="1" applyFill="1" applyBorder="1"/>
    <xf numFmtId="164" fontId="5" fillId="5" borderId="1" xfId="0" applyNumberFormat="1" applyFont="1" applyFill="1" applyBorder="1"/>
    <xf numFmtId="0" fontId="0" fillId="2" borderId="1" xfId="0" applyFill="1" applyBorder="1" applyAlignment="1">
      <alignment horizontal="right" vertical="center"/>
    </xf>
    <xf numFmtId="164" fontId="5" fillId="5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0" fillId="0" borderId="0" xfId="0"/>
    <xf numFmtId="0" fontId="0" fillId="0" borderId="0" xfId="0" applyBorder="1"/>
    <xf numFmtId="0" fontId="9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N32" sqref="N32"/>
    </sheetView>
  </sheetViews>
  <sheetFormatPr defaultRowHeight="14.5"/>
  <cols>
    <col min="1" max="1" width="3.36328125" customWidth="1"/>
    <col min="2" max="2" width="20.54296875" customWidth="1"/>
    <col min="3" max="3" width="8.54296875" style="14" customWidth="1"/>
    <col min="4" max="4" width="9.36328125" style="14" customWidth="1"/>
    <col min="5" max="5" width="12.7265625" style="14" customWidth="1"/>
    <col min="6" max="7" width="10.1796875" customWidth="1"/>
    <col min="8" max="8" width="10.26953125" customWidth="1"/>
    <col min="9" max="9" width="10.7265625" customWidth="1"/>
    <col min="10" max="10" width="10.453125" bestFit="1" customWidth="1"/>
    <col min="11" max="11" width="10.7265625" customWidth="1"/>
    <col min="12" max="12" width="10.26953125" customWidth="1"/>
    <col min="13" max="13" width="10.453125" bestFit="1" customWidth="1"/>
    <col min="14" max="14" width="10.7265625" customWidth="1"/>
    <col min="15" max="15" width="10.26953125" customWidth="1"/>
    <col min="16" max="16" width="10.453125" bestFit="1" customWidth="1"/>
    <col min="17" max="18" width="10.453125" customWidth="1"/>
    <col min="19" max="19" width="11.6328125" customWidth="1"/>
    <col min="20" max="20" width="11.36328125" style="66" customWidth="1"/>
    <col min="21" max="21" width="11.81640625" style="6" customWidth="1"/>
  </cols>
  <sheetData>
    <row r="1" spans="1:21" ht="18.5">
      <c r="A1" s="109" t="s">
        <v>57</v>
      </c>
      <c r="B1" s="110"/>
      <c r="E1" s="108" t="s">
        <v>36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64"/>
    </row>
    <row r="2" spans="1:21" ht="15.5">
      <c r="A2" s="25"/>
      <c r="B2" s="89" t="s">
        <v>2</v>
      </c>
      <c r="C2" s="90" t="s">
        <v>33</v>
      </c>
      <c r="D2" s="90" t="s">
        <v>34</v>
      </c>
      <c r="E2" s="91" t="s">
        <v>35</v>
      </c>
      <c r="F2" s="55" t="s">
        <v>113</v>
      </c>
      <c r="G2" s="56" t="s">
        <v>114</v>
      </c>
      <c r="H2" s="55" t="s">
        <v>115</v>
      </c>
      <c r="I2" s="55" t="s">
        <v>116</v>
      </c>
      <c r="J2" s="56" t="s">
        <v>117</v>
      </c>
      <c r="K2" s="55" t="s">
        <v>119</v>
      </c>
      <c r="L2" s="55" t="s">
        <v>120</v>
      </c>
      <c r="M2" s="55" t="s">
        <v>121</v>
      </c>
      <c r="N2" s="55" t="s">
        <v>122</v>
      </c>
      <c r="O2" s="55"/>
      <c r="P2" s="55"/>
      <c r="Q2" s="55"/>
      <c r="R2" s="57"/>
      <c r="S2" s="55"/>
      <c r="T2" s="56"/>
      <c r="U2" s="42" t="s">
        <v>0</v>
      </c>
    </row>
    <row r="3" spans="1:21" s="9" customFormat="1">
      <c r="A3" s="25" t="s">
        <v>60</v>
      </c>
      <c r="B3" s="92" t="s">
        <v>94</v>
      </c>
      <c r="C3" s="85">
        <v>0</v>
      </c>
      <c r="D3" s="85">
        <v>530</v>
      </c>
      <c r="E3" s="38">
        <f t="shared" ref="E3:E15" si="0">SUM(C3,D3)</f>
        <v>530</v>
      </c>
      <c r="F3" s="35">
        <v>60</v>
      </c>
      <c r="G3" s="35">
        <v>70</v>
      </c>
      <c r="H3" s="35">
        <v>70</v>
      </c>
      <c r="I3" s="35">
        <v>86</v>
      </c>
      <c r="J3" s="35">
        <v>0</v>
      </c>
      <c r="K3" s="35">
        <v>72</v>
      </c>
      <c r="L3" s="35">
        <v>64</v>
      </c>
      <c r="M3" s="35">
        <v>62</v>
      </c>
      <c r="N3" s="35">
        <v>40</v>
      </c>
      <c r="O3" s="35">
        <v>0</v>
      </c>
      <c r="P3" s="35">
        <v>0</v>
      </c>
      <c r="Q3" s="36">
        <v>0</v>
      </c>
      <c r="R3" s="70">
        <v>0</v>
      </c>
      <c r="S3" s="69">
        <v>0</v>
      </c>
      <c r="T3" s="69">
        <v>0</v>
      </c>
      <c r="U3" s="77">
        <f t="shared" ref="U3:U27" si="1">(E3-F3-G3-H3-I3-J3-K3-L3-M3-N3-O3-P3-Q3-R3-S3-T3)</f>
        <v>6</v>
      </c>
    </row>
    <row r="4" spans="1:21">
      <c r="A4" s="25" t="s">
        <v>61</v>
      </c>
      <c r="B4" s="92" t="s">
        <v>91</v>
      </c>
      <c r="C4" s="85">
        <v>0</v>
      </c>
      <c r="D4" s="85">
        <v>400</v>
      </c>
      <c r="E4" s="38">
        <f t="shared" si="0"/>
        <v>400</v>
      </c>
      <c r="F4" s="35">
        <v>60</v>
      </c>
      <c r="G4" s="35">
        <v>70</v>
      </c>
      <c r="H4" s="35">
        <v>0</v>
      </c>
      <c r="I4" s="35">
        <v>0</v>
      </c>
      <c r="J4" s="35">
        <v>0</v>
      </c>
      <c r="K4" s="35">
        <v>0</v>
      </c>
      <c r="L4" s="35">
        <v>64</v>
      </c>
      <c r="M4" s="35">
        <v>62</v>
      </c>
      <c r="N4" s="35">
        <v>40</v>
      </c>
      <c r="O4" s="35">
        <v>0</v>
      </c>
      <c r="P4" s="35">
        <v>0</v>
      </c>
      <c r="Q4" s="36">
        <v>0</v>
      </c>
      <c r="R4" s="70">
        <v>0</v>
      </c>
      <c r="S4" s="69">
        <v>0</v>
      </c>
      <c r="T4" s="69">
        <v>0</v>
      </c>
      <c r="U4" s="77">
        <f t="shared" si="1"/>
        <v>104</v>
      </c>
    </row>
    <row r="5" spans="1:21">
      <c r="A5" s="25" t="s">
        <v>62</v>
      </c>
      <c r="B5" s="92" t="s">
        <v>39</v>
      </c>
      <c r="C5" s="85">
        <v>180</v>
      </c>
      <c r="D5" s="85">
        <v>400</v>
      </c>
      <c r="E5" s="38">
        <f t="shared" si="0"/>
        <v>580</v>
      </c>
      <c r="F5" s="35">
        <v>60</v>
      </c>
      <c r="G5" s="35">
        <v>70</v>
      </c>
      <c r="H5" s="35">
        <v>70</v>
      </c>
      <c r="I5" s="35">
        <v>86</v>
      </c>
      <c r="J5" s="35">
        <v>70</v>
      </c>
      <c r="K5" s="35">
        <v>72</v>
      </c>
      <c r="L5" s="35">
        <v>64</v>
      </c>
      <c r="M5" s="35">
        <v>62</v>
      </c>
      <c r="N5" s="35">
        <v>0</v>
      </c>
      <c r="O5" s="35">
        <v>0</v>
      </c>
      <c r="P5" s="35">
        <v>0</v>
      </c>
      <c r="Q5" s="36">
        <v>0</v>
      </c>
      <c r="R5" s="70">
        <v>0</v>
      </c>
      <c r="S5" s="69">
        <v>0</v>
      </c>
      <c r="T5" s="69">
        <v>0</v>
      </c>
      <c r="U5" s="77">
        <f t="shared" si="1"/>
        <v>26</v>
      </c>
    </row>
    <row r="6" spans="1:21">
      <c r="A6" s="25" t="s">
        <v>63</v>
      </c>
      <c r="B6" s="92" t="s">
        <v>92</v>
      </c>
      <c r="C6" s="85">
        <v>0</v>
      </c>
      <c r="D6" s="86">
        <v>400</v>
      </c>
      <c r="E6" s="38">
        <f t="shared" ref="E6:E13" si="2">SUM(C6,D6)</f>
        <v>400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40</v>
      </c>
      <c r="O6" s="35">
        <v>0</v>
      </c>
      <c r="P6" s="35">
        <v>0</v>
      </c>
      <c r="Q6" s="36">
        <v>0</v>
      </c>
      <c r="R6" s="70">
        <v>0</v>
      </c>
      <c r="S6" s="69">
        <v>0</v>
      </c>
      <c r="T6" s="69">
        <v>0</v>
      </c>
      <c r="U6" s="77">
        <f t="shared" ref="U6:U13" si="3">(E6-F6-G6-H6-I6-J6-K6-L6-M6-N6-O6-P6-Q6-R6-S6-T6)</f>
        <v>360</v>
      </c>
    </row>
    <row r="7" spans="1:21" s="9" customFormat="1">
      <c r="A7" s="25" t="s">
        <v>64</v>
      </c>
      <c r="B7" s="92" t="s">
        <v>93</v>
      </c>
      <c r="C7" s="85">
        <v>0</v>
      </c>
      <c r="D7" s="85">
        <v>460</v>
      </c>
      <c r="E7" s="38">
        <f t="shared" si="2"/>
        <v>460</v>
      </c>
      <c r="F7" s="35">
        <v>60</v>
      </c>
      <c r="G7" s="35">
        <v>70</v>
      </c>
      <c r="H7" s="35">
        <v>0</v>
      </c>
      <c r="I7" s="35">
        <v>86</v>
      </c>
      <c r="J7" s="35">
        <v>70</v>
      </c>
      <c r="K7" s="35">
        <v>72</v>
      </c>
      <c r="L7" s="35">
        <v>64</v>
      </c>
      <c r="M7" s="35">
        <v>62</v>
      </c>
      <c r="N7" s="35">
        <v>40</v>
      </c>
      <c r="O7" s="35">
        <v>0</v>
      </c>
      <c r="P7" s="35">
        <v>0</v>
      </c>
      <c r="Q7" s="36">
        <v>0</v>
      </c>
      <c r="R7" s="70">
        <v>0</v>
      </c>
      <c r="S7" s="69">
        <v>0</v>
      </c>
      <c r="T7" s="69">
        <v>0</v>
      </c>
      <c r="U7" s="77">
        <f t="shared" si="3"/>
        <v>-64</v>
      </c>
    </row>
    <row r="8" spans="1:21">
      <c r="A8" s="25" t="s">
        <v>65</v>
      </c>
      <c r="B8" s="25" t="s">
        <v>95</v>
      </c>
      <c r="C8" s="85">
        <v>0</v>
      </c>
      <c r="D8" s="85">
        <v>400</v>
      </c>
      <c r="E8" s="38">
        <f t="shared" si="2"/>
        <v>400</v>
      </c>
      <c r="F8" s="35">
        <v>0</v>
      </c>
      <c r="G8" s="35">
        <v>70</v>
      </c>
      <c r="H8" s="35">
        <v>70</v>
      </c>
      <c r="I8" s="35">
        <v>0</v>
      </c>
      <c r="J8" s="35">
        <v>0</v>
      </c>
      <c r="K8" s="35">
        <v>72</v>
      </c>
      <c r="L8" s="35">
        <v>64</v>
      </c>
      <c r="M8" s="35">
        <v>62</v>
      </c>
      <c r="N8" s="36">
        <v>40</v>
      </c>
      <c r="O8" s="35">
        <v>0</v>
      </c>
      <c r="P8" s="35">
        <v>0</v>
      </c>
      <c r="Q8" s="36">
        <v>0</v>
      </c>
      <c r="R8" s="70">
        <v>0</v>
      </c>
      <c r="S8" s="69">
        <v>0</v>
      </c>
      <c r="T8" s="69">
        <v>0</v>
      </c>
      <c r="U8" s="77">
        <f t="shared" si="3"/>
        <v>22</v>
      </c>
    </row>
    <row r="9" spans="1:21">
      <c r="A9" s="25" t="s">
        <v>66</v>
      </c>
      <c r="B9" s="94" t="s">
        <v>99</v>
      </c>
      <c r="C9" s="85">
        <v>0</v>
      </c>
      <c r="D9" s="85">
        <v>530</v>
      </c>
      <c r="E9" s="38">
        <f t="shared" si="2"/>
        <v>530</v>
      </c>
      <c r="F9" s="35">
        <v>60</v>
      </c>
      <c r="G9" s="35">
        <v>70</v>
      </c>
      <c r="H9" s="35">
        <v>70</v>
      </c>
      <c r="I9" s="35">
        <v>86</v>
      </c>
      <c r="J9" s="35">
        <v>0</v>
      </c>
      <c r="K9" s="35">
        <v>72</v>
      </c>
      <c r="L9" s="35">
        <v>64</v>
      </c>
      <c r="M9" s="35">
        <v>62</v>
      </c>
      <c r="N9" s="36">
        <v>40</v>
      </c>
      <c r="O9" s="35">
        <v>0</v>
      </c>
      <c r="P9" s="35">
        <v>0</v>
      </c>
      <c r="Q9" s="36">
        <v>0</v>
      </c>
      <c r="R9" s="70">
        <v>0</v>
      </c>
      <c r="S9" s="69">
        <v>0</v>
      </c>
      <c r="T9" s="69">
        <v>0</v>
      </c>
      <c r="U9" s="77">
        <f t="shared" si="3"/>
        <v>6</v>
      </c>
    </row>
    <row r="10" spans="1:21">
      <c r="A10" s="25" t="s">
        <v>67</v>
      </c>
      <c r="B10" s="25" t="s">
        <v>96</v>
      </c>
      <c r="C10" s="87">
        <v>0</v>
      </c>
      <c r="D10" s="85">
        <v>400</v>
      </c>
      <c r="E10" s="38">
        <f t="shared" si="2"/>
        <v>400</v>
      </c>
      <c r="F10" s="35">
        <v>0</v>
      </c>
      <c r="G10" s="35">
        <v>0</v>
      </c>
      <c r="H10" s="35">
        <v>0</v>
      </c>
      <c r="I10" s="35">
        <v>86</v>
      </c>
      <c r="J10" s="35">
        <v>70</v>
      </c>
      <c r="K10" s="35">
        <v>0</v>
      </c>
      <c r="L10" s="35">
        <v>0</v>
      </c>
      <c r="M10" s="35">
        <v>0</v>
      </c>
      <c r="N10" s="36">
        <v>40</v>
      </c>
      <c r="O10" s="35">
        <v>0</v>
      </c>
      <c r="P10" s="35">
        <v>0</v>
      </c>
      <c r="Q10" s="36">
        <v>0</v>
      </c>
      <c r="R10" s="70">
        <v>0</v>
      </c>
      <c r="S10" s="69">
        <v>0</v>
      </c>
      <c r="T10" s="69">
        <v>0</v>
      </c>
      <c r="U10" s="77">
        <f t="shared" si="3"/>
        <v>204</v>
      </c>
    </row>
    <row r="11" spans="1:21" s="8" customFormat="1">
      <c r="A11" s="25" t="s">
        <v>68</v>
      </c>
      <c r="B11" s="25" t="s">
        <v>97</v>
      </c>
      <c r="C11" s="85">
        <v>0</v>
      </c>
      <c r="D11" s="85">
        <v>400</v>
      </c>
      <c r="E11" s="38">
        <f t="shared" si="2"/>
        <v>400</v>
      </c>
      <c r="F11" s="35">
        <v>0</v>
      </c>
      <c r="G11" s="35">
        <v>0</v>
      </c>
      <c r="H11" s="35">
        <v>0</v>
      </c>
      <c r="I11" s="35">
        <v>86</v>
      </c>
      <c r="J11" s="35">
        <v>70</v>
      </c>
      <c r="K11" s="35">
        <v>72</v>
      </c>
      <c r="L11" s="35">
        <v>0</v>
      </c>
      <c r="M11" s="35">
        <v>0</v>
      </c>
      <c r="N11" s="36">
        <v>40</v>
      </c>
      <c r="O11" s="35">
        <v>0</v>
      </c>
      <c r="P11" s="35">
        <v>0</v>
      </c>
      <c r="Q11" s="36">
        <v>0</v>
      </c>
      <c r="R11" s="70">
        <v>0</v>
      </c>
      <c r="S11" s="69">
        <v>0</v>
      </c>
      <c r="T11" s="69">
        <v>0</v>
      </c>
      <c r="U11" s="77">
        <f t="shared" si="3"/>
        <v>132</v>
      </c>
    </row>
    <row r="12" spans="1:21" s="8" customFormat="1">
      <c r="A12" s="25" t="s">
        <v>69</v>
      </c>
      <c r="B12" s="96" t="s">
        <v>98</v>
      </c>
      <c r="C12" s="97">
        <v>0</v>
      </c>
      <c r="D12" s="97">
        <v>530</v>
      </c>
      <c r="E12" s="98">
        <f t="shared" si="2"/>
        <v>530</v>
      </c>
      <c r="F12" s="95">
        <v>60</v>
      </c>
      <c r="G12" s="95">
        <v>70</v>
      </c>
      <c r="H12" s="95">
        <v>70</v>
      </c>
      <c r="I12" s="95">
        <v>86</v>
      </c>
      <c r="J12" s="95">
        <v>70</v>
      </c>
      <c r="K12" s="95">
        <v>72</v>
      </c>
      <c r="L12" s="95">
        <v>0</v>
      </c>
      <c r="M12" s="95">
        <v>62</v>
      </c>
      <c r="N12" s="99">
        <v>40</v>
      </c>
      <c r="O12" s="95">
        <v>0</v>
      </c>
      <c r="P12" s="95">
        <v>0</v>
      </c>
      <c r="Q12" s="99">
        <v>0</v>
      </c>
      <c r="R12" s="100">
        <v>0</v>
      </c>
      <c r="S12" s="101">
        <v>0</v>
      </c>
      <c r="T12" s="101">
        <v>0</v>
      </c>
      <c r="U12" s="102">
        <f t="shared" si="3"/>
        <v>0</v>
      </c>
    </row>
    <row r="13" spans="1:21">
      <c r="A13" s="25" t="s">
        <v>70</v>
      </c>
      <c r="B13" s="27" t="s">
        <v>112</v>
      </c>
      <c r="C13" s="85">
        <v>0</v>
      </c>
      <c r="D13" s="97">
        <v>400</v>
      </c>
      <c r="E13" s="38">
        <f t="shared" si="2"/>
        <v>400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102">
        <f t="shared" si="3"/>
        <v>400</v>
      </c>
    </row>
    <row r="14" spans="1:21">
      <c r="A14" s="25" t="s">
        <v>71</v>
      </c>
      <c r="B14" s="103" t="s">
        <v>102</v>
      </c>
      <c r="C14" s="88">
        <v>0</v>
      </c>
      <c r="D14" s="88">
        <v>400</v>
      </c>
      <c r="E14" s="39">
        <f t="shared" si="0"/>
        <v>400</v>
      </c>
      <c r="F14" s="35">
        <v>60</v>
      </c>
      <c r="G14" s="35">
        <v>0</v>
      </c>
      <c r="H14" s="35">
        <v>70</v>
      </c>
      <c r="I14" s="35">
        <v>0</v>
      </c>
      <c r="J14" s="35">
        <v>70</v>
      </c>
      <c r="K14" s="35">
        <v>72</v>
      </c>
      <c r="L14" s="35">
        <v>0</v>
      </c>
      <c r="M14" s="35">
        <v>62</v>
      </c>
      <c r="N14" s="36">
        <v>40</v>
      </c>
      <c r="O14" s="35">
        <v>0</v>
      </c>
      <c r="P14" s="35">
        <v>0</v>
      </c>
      <c r="Q14" s="36">
        <v>0</v>
      </c>
      <c r="R14" s="70">
        <v>0</v>
      </c>
      <c r="S14" s="36">
        <v>0</v>
      </c>
      <c r="T14" s="36">
        <v>0</v>
      </c>
      <c r="U14" s="74">
        <f t="shared" si="1"/>
        <v>26</v>
      </c>
    </row>
    <row r="15" spans="1:21">
      <c r="A15" s="25" t="s">
        <v>72</v>
      </c>
      <c r="B15" s="27" t="s">
        <v>101</v>
      </c>
      <c r="C15" s="85">
        <v>0</v>
      </c>
      <c r="D15" s="85">
        <v>470</v>
      </c>
      <c r="E15" s="38">
        <f t="shared" si="0"/>
        <v>470</v>
      </c>
      <c r="F15" s="35">
        <v>0</v>
      </c>
      <c r="G15" s="35">
        <v>70</v>
      </c>
      <c r="H15" s="35">
        <v>70</v>
      </c>
      <c r="I15" s="35">
        <v>86</v>
      </c>
      <c r="J15" s="35">
        <v>70</v>
      </c>
      <c r="K15" s="35">
        <v>72</v>
      </c>
      <c r="L15" s="35">
        <v>0</v>
      </c>
      <c r="M15" s="35">
        <v>0</v>
      </c>
      <c r="N15" s="36">
        <v>40</v>
      </c>
      <c r="O15" s="35">
        <v>0</v>
      </c>
      <c r="P15" s="35">
        <v>0</v>
      </c>
      <c r="Q15" s="36">
        <v>0</v>
      </c>
      <c r="R15" s="70">
        <v>0</v>
      </c>
      <c r="S15" s="69">
        <v>0</v>
      </c>
      <c r="T15" s="69">
        <v>0</v>
      </c>
      <c r="U15" s="77">
        <f t="shared" si="1"/>
        <v>62</v>
      </c>
    </row>
    <row r="16" spans="1:21" s="8" customFormat="1">
      <c r="A16" s="25" t="s">
        <v>73</v>
      </c>
      <c r="B16" s="27" t="s">
        <v>100</v>
      </c>
      <c r="C16" s="85">
        <v>0</v>
      </c>
      <c r="D16" s="85">
        <v>400</v>
      </c>
      <c r="E16" s="38">
        <f>SUM(C16,D17)</f>
        <v>400</v>
      </c>
      <c r="F16" s="35">
        <v>0</v>
      </c>
      <c r="G16" s="35">
        <v>70</v>
      </c>
      <c r="H16" s="35">
        <v>0</v>
      </c>
      <c r="I16" s="35">
        <v>86</v>
      </c>
      <c r="J16" s="35">
        <v>0</v>
      </c>
      <c r="K16" s="35">
        <v>0</v>
      </c>
      <c r="L16" s="35">
        <v>64</v>
      </c>
      <c r="M16" s="35">
        <v>0</v>
      </c>
      <c r="N16" s="36">
        <v>40</v>
      </c>
      <c r="O16" s="35">
        <v>0</v>
      </c>
      <c r="P16" s="35">
        <v>0</v>
      </c>
      <c r="Q16" s="36">
        <v>0</v>
      </c>
      <c r="R16" s="70">
        <v>0</v>
      </c>
      <c r="S16" s="69">
        <v>0</v>
      </c>
      <c r="T16" s="69">
        <v>0</v>
      </c>
      <c r="U16" s="77">
        <f t="shared" si="1"/>
        <v>140</v>
      </c>
    </row>
    <row r="17" spans="1:21">
      <c r="A17" s="25" t="s">
        <v>74</v>
      </c>
      <c r="B17" s="27" t="s">
        <v>103</v>
      </c>
      <c r="C17" s="87">
        <v>0</v>
      </c>
      <c r="D17" s="85">
        <v>400</v>
      </c>
      <c r="E17" s="39">
        <f t="shared" ref="E17:E27" si="4">SUM(C17,D17)</f>
        <v>400</v>
      </c>
      <c r="F17" s="35">
        <v>60</v>
      </c>
      <c r="G17" s="35">
        <v>0</v>
      </c>
      <c r="H17" s="35">
        <v>70</v>
      </c>
      <c r="I17" s="35">
        <v>0</v>
      </c>
      <c r="J17" s="35">
        <v>70</v>
      </c>
      <c r="K17" s="35">
        <v>72</v>
      </c>
      <c r="L17" s="35">
        <v>64</v>
      </c>
      <c r="M17" s="35">
        <v>62</v>
      </c>
      <c r="N17" s="36">
        <v>40</v>
      </c>
      <c r="O17" s="35">
        <v>0</v>
      </c>
      <c r="P17" s="35">
        <v>0</v>
      </c>
      <c r="Q17" s="36">
        <v>0</v>
      </c>
      <c r="R17" s="70">
        <v>0</v>
      </c>
      <c r="S17" s="69">
        <v>0</v>
      </c>
      <c r="T17" s="69">
        <v>0</v>
      </c>
      <c r="U17" s="77">
        <f t="shared" si="1"/>
        <v>-38</v>
      </c>
    </row>
    <row r="18" spans="1:21">
      <c r="A18" s="25" t="s">
        <v>75</v>
      </c>
      <c r="B18" s="73" t="s">
        <v>104</v>
      </c>
      <c r="C18" s="85">
        <v>0</v>
      </c>
      <c r="D18" s="85">
        <v>400</v>
      </c>
      <c r="E18" s="38">
        <f t="shared" si="4"/>
        <v>400</v>
      </c>
      <c r="F18" s="35">
        <v>0</v>
      </c>
      <c r="G18" s="35">
        <v>70</v>
      </c>
      <c r="H18" s="35">
        <v>70</v>
      </c>
      <c r="I18" s="35">
        <v>0</v>
      </c>
      <c r="J18" s="35">
        <v>0</v>
      </c>
      <c r="K18" s="35">
        <v>72</v>
      </c>
      <c r="L18" s="35">
        <v>64</v>
      </c>
      <c r="M18" s="35">
        <v>62</v>
      </c>
      <c r="N18" s="36">
        <v>40</v>
      </c>
      <c r="O18" s="35">
        <v>0</v>
      </c>
      <c r="P18" s="35">
        <v>0</v>
      </c>
      <c r="Q18" s="36">
        <v>0</v>
      </c>
      <c r="R18" s="70">
        <v>0</v>
      </c>
      <c r="S18" s="69">
        <v>0</v>
      </c>
      <c r="T18" s="69">
        <v>0</v>
      </c>
      <c r="U18" s="77">
        <f t="shared" si="1"/>
        <v>22</v>
      </c>
    </row>
    <row r="19" spans="1:21">
      <c r="A19" s="25" t="s">
        <v>76</v>
      </c>
      <c r="B19" s="92" t="s">
        <v>105</v>
      </c>
      <c r="C19" s="85">
        <v>0</v>
      </c>
      <c r="D19" s="85">
        <v>530</v>
      </c>
      <c r="E19" s="38">
        <f t="shared" si="4"/>
        <v>530</v>
      </c>
      <c r="F19" s="35">
        <v>60</v>
      </c>
      <c r="G19" s="35">
        <v>70</v>
      </c>
      <c r="H19" s="35">
        <v>70</v>
      </c>
      <c r="I19" s="35">
        <v>86</v>
      </c>
      <c r="J19" s="35">
        <v>70</v>
      </c>
      <c r="K19" s="35">
        <v>72</v>
      </c>
      <c r="L19" s="35">
        <v>64</v>
      </c>
      <c r="M19" s="35">
        <v>62</v>
      </c>
      <c r="N19" s="36">
        <v>40</v>
      </c>
      <c r="O19" s="35">
        <v>0</v>
      </c>
      <c r="P19" s="35">
        <v>0</v>
      </c>
      <c r="Q19" s="36">
        <v>0</v>
      </c>
      <c r="R19" s="70">
        <v>0</v>
      </c>
      <c r="S19" s="69">
        <v>0</v>
      </c>
      <c r="T19" s="69">
        <v>0</v>
      </c>
      <c r="U19" s="77">
        <f t="shared" si="1"/>
        <v>-64</v>
      </c>
    </row>
    <row r="20" spans="1:21" s="8" customFormat="1">
      <c r="A20" s="25" t="s">
        <v>77</v>
      </c>
      <c r="B20" s="92" t="s">
        <v>106</v>
      </c>
      <c r="C20" s="85">
        <v>0</v>
      </c>
      <c r="D20" s="88">
        <v>530</v>
      </c>
      <c r="E20" s="38">
        <f t="shared" si="4"/>
        <v>530</v>
      </c>
      <c r="F20" s="35">
        <v>60</v>
      </c>
      <c r="G20" s="35">
        <v>70</v>
      </c>
      <c r="H20" s="35">
        <v>70</v>
      </c>
      <c r="I20" s="35">
        <v>86</v>
      </c>
      <c r="J20" s="35">
        <v>70</v>
      </c>
      <c r="K20" s="35">
        <v>0</v>
      </c>
      <c r="L20" s="35">
        <v>64</v>
      </c>
      <c r="M20" s="35">
        <v>62</v>
      </c>
      <c r="N20" s="36">
        <v>40</v>
      </c>
      <c r="O20" s="35">
        <v>0</v>
      </c>
      <c r="P20" s="35">
        <v>0</v>
      </c>
      <c r="Q20" s="36">
        <v>0</v>
      </c>
      <c r="R20" s="70">
        <v>0</v>
      </c>
      <c r="S20" s="69">
        <v>0</v>
      </c>
      <c r="T20" s="69">
        <v>0</v>
      </c>
      <c r="U20" s="77">
        <f t="shared" si="1"/>
        <v>8</v>
      </c>
    </row>
    <row r="21" spans="1:21">
      <c r="A21" s="25" t="s">
        <v>78</v>
      </c>
      <c r="B21" s="73" t="s">
        <v>107</v>
      </c>
      <c r="C21" s="85">
        <v>0</v>
      </c>
      <c r="D21" s="85">
        <v>530</v>
      </c>
      <c r="E21" s="38">
        <f t="shared" si="4"/>
        <v>530</v>
      </c>
      <c r="F21" s="35">
        <v>60</v>
      </c>
      <c r="G21" s="35">
        <v>70</v>
      </c>
      <c r="H21" s="35">
        <v>70</v>
      </c>
      <c r="I21" s="35">
        <v>86</v>
      </c>
      <c r="J21" s="35">
        <v>0</v>
      </c>
      <c r="K21" s="35">
        <v>72</v>
      </c>
      <c r="L21" s="35">
        <v>64</v>
      </c>
      <c r="M21" s="35">
        <v>62</v>
      </c>
      <c r="N21" s="36">
        <v>40</v>
      </c>
      <c r="O21" s="35">
        <v>0</v>
      </c>
      <c r="P21" s="35">
        <v>0</v>
      </c>
      <c r="Q21" s="36">
        <v>0</v>
      </c>
      <c r="R21" s="70">
        <v>0</v>
      </c>
      <c r="S21" s="69">
        <v>0</v>
      </c>
      <c r="T21" s="69">
        <v>0</v>
      </c>
      <c r="U21" s="77">
        <f t="shared" si="1"/>
        <v>6</v>
      </c>
    </row>
    <row r="22" spans="1:21">
      <c r="A22" s="25" t="s">
        <v>79</v>
      </c>
      <c r="B22" s="92" t="s">
        <v>108</v>
      </c>
      <c r="C22" s="87">
        <v>0</v>
      </c>
      <c r="D22" s="85">
        <v>460</v>
      </c>
      <c r="E22" s="38">
        <f t="shared" si="4"/>
        <v>460</v>
      </c>
      <c r="F22" s="35">
        <v>60</v>
      </c>
      <c r="G22" s="35">
        <v>70</v>
      </c>
      <c r="H22" s="35">
        <v>0</v>
      </c>
      <c r="I22" s="35">
        <v>86</v>
      </c>
      <c r="J22" s="35">
        <v>0</v>
      </c>
      <c r="K22" s="35">
        <v>0</v>
      </c>
      <c r="L22" s="35">
        <v>0</v>
      </c>
      <c r="M22" s="35">
        <v>62</v>
      </c>
      <c r="N22" s="36">
        <v>40</v>
      </c>
      <c r="O22" s="35">
        <v>0</v>
      </c>
      <c r="P22" s="35">
        <v>0</v>
      </c>
      <c r="Q22" s="36">
        <v>0</v>
      </c>
      <c r="R22" s="70">
        <v>0</v>
      </c>
      <c r="S22" s="69">
        <v>0</v>
      </c>
      <c r="T22" s="69">
        <v>0</v>
      </c>
      <c r="U22" s="77">
        <f t="shared" si="1"/>
        <v>142</v>
      </c>
    </row>
    <row r="23" spans="1:21">
      <c r="A23" s="25" t="s">
        <v>80</v>
      </c>
      <c r="B23" s="93" t="s">
        <v>109</v>
      </c>
      <c r="C23" s="87">
        <v>0</v>
      </c>
      <c r="D23" s="85">
        <v>440</v>
      </c>
      <c r="E23" s="39">
        <f t="shared" si="4"/>
        <v>440</v>
      </c>
      <c r="F23" s="35">
        <v>60</v>
      </c>
      <c r="G23" s="35">
        <v>70</v>
      </c>
      <c r="H23" s="35">
        <v>70</v>
      </c>
      <c r="I23" s="35">
        <v>0</v>
      </c>
      <c r="J23" s="35">
        <v>70</v>
      </c>
      <c r="K23" s="35">
        <v>72</v>
      </c>
      <c r="L23" s="35">
        <v>64</v>
      </c>
      <c r="M23" s="35">
        <v>62</v>
      </c>
      <c r="N23" s="36">
        <v>40</v>
      </c>
      <c r="O23" s="35">
        <v>0</v>
      </c>
      <c r="P23" s="35">
        <v>0</v>
      </c>
      <c r="Q23" s="36">
        <v>0</v>
      </c>
      <c r="R23" s="70">
        <v>0</v>
      </c>
      <c r="S23" s="69">
        <v>0</v>
      </c>
      <c r="T23" s="69">
        <v>0</v>
      </c>
      <c r="U23" s="77">
        <f t="shared" si="1"/>
        <v>-68</v>
      </c>
    </row>
    <row r="24" spans="1:21">
      <c r="A24" s="25" t="s">
        <v>81</v>
      </c>
      <c r="B24" s="93" t="s">
        <v>50</v>
      </c>
      <c r="C24" s="85">
        <v>44</v>
      </c>
      <c r="D24" s="85">
        <v>490</v>
      </c>
      <c r="E24" s="38">
        <f t="shared" si="4"/>
        <v>534</v>
      </c>
      <c r="F24" s="35">
        <v>60</v>
      </c>
      <c r="G24" s="35">
        <v>70</v>
      </c>
      <c r="H24" s="35">
        <v>70</v>
      </c>
      <c r="I24" s="35">
        <v>86</v>
      </c>
      <c r="J24" s="35">
        <v>0</v>
      </c>
      <c r="K24" s="35">
        <v>72</v>
      </c>
      <c r="L24" s="35">
        <v>64</v>
      </c>
      <c r="M24" s="35">
        <v>62</v>
      </c>
      <c r="N24" s="36">
        <v>40</v>
      </c>
      <c r="O24" s="35">
        <v>0</v>
      </c>
      <c r="P24" s="35">
        <v>0</v>
      </c>
      <c r="Q24" s="36">
        <v>0</v>
      </c>
      <c r="R24" s="70">
        <v>0</v>
      </c>
      <c r="S24" s="69">
        <v>0</v>
      </c>
      <c r="T24" s="69">
        <v>0</v>
      </c>
      <c r="U24" s="77">
        <f t="shared" si="1"/>
        <v>10</v>
      </c>
    </row>
    <row r="25" spans="1:21">
      <c r="A25" s="25" t="s">
        <v>82</v>
      </c>
      <c r="B25" s="92" t="s">
        <v>110</v>
      </c>
      <c r="C25" s="85">
        <v>0</v>
      </c>
      <c r="D25" s="85">
        <v>400</v>
      </c>
      <c r="E25" s="38">
        <f t="shared" si="4"/>
        <v>400</v>
      </c>
      <c r="F25" s="35">
        <v>60</v>
      </c>
      <c r="G25" s="35">
        <v>0</v>
      </c>
      <c r="H25" s="35">
        <v>70</v>
      </c>
      <c r="I25" s="35">
        <v>0</v>
      </c>
      <c r="J25" s="35">
        <v>70</v>
      </c>
      <c r="K25" s="35">
        <v>72</v>
      </c>
      <c r="L25" s="35">
        <v>0</v>
      </c>
      <c r="M25" s="35">
        <v>62</v>
      </c>
      <c r="N25" s="36">
        <v>40</v>
      </c>
      <c r="O25" s="35">
        <v>0</v>
      </c>
      <c r="P25" s="35">
        <v>0</v>
      </c>
      <c r="Q25" s="36">
        <v>0</v>
      </c>
      <c r="R25" s="70">
        <v>0</v>
      </c>
      <c r="S25" s="69">
        <v>0</v>
      </c>
      <c r="T25" s="69">
        <v>0</v>
      </c>
      <c r="U25" s="77">
        <f t="shared" si="1"/>
        <v>26</v>
      </c>
    </row>
    <row r="26" spans="1:21">
      <c r="A26" s="25" t="s">
        <v>83</v>
      </c>
      <c r="B26" s="92" t="s">
        <v>51</v>
      </c>
      <c r="C26" s="85">
        <v>29</v>
      </c>
      <c r="D26" s="85">
        <v>500</v>
      </c>
      <c r="E26" s="38">
        <f t="shared" si="4"/>
        <v>529</v>
      </c>
      <c r="F26" s="35">
        <v>60</v>
      </c>
      <c r="G26" s="35">
        <v>70</v>
      </c>
      <c r="H26" s="35">
        <v>70</v>
      </c>
      <c r="I26" s="35">
        <v>86</v>
      </c>
      <c r="J26" s="35">
        <v>70</v>
      </c>
      <c r="K26" s="35">
        <v>72</v>
      </c>
      <c r="L26" s="35">
        <v>64</v>
      </c>
      <c r="M26" s="35">
        <v>62</v>
      </c>
      <c r="N26" s="36">
        <v>40</v>
      </c>
      <c r="O26" s="35">
        <v>0</v>
      </c>
      <c r="P26" s="35">
        <v>0</v>
      </c>
      <c r="Q26" s="36">
        <v>0</v>
      </c>
      <c r="R26" s="70">
        <v>0</v>
      </c>
      <c r="S26" s="69">
        <v>0</v>
      </c>
      <c r="T26" s="69">
        <v>0</v>
      </c>
      <c r="U26" s="77">
        <f t="shared" si="1"/>
        <v>-65</v>
      </c>
    </row>
    <row r="27" spans="1:21">
      <c r="A27" s="25" t="s">
        <v>84</v>
      </c>
      <c r="B27" s="92" t="s">
        <v>111</v>
      </c>
      <c r="C27" s="85">
        <v>0</v>
      </c>
      <c r="D27" s="88">
        <v>440</v>
      </c>
      <c r="E27" s="38">
        <f t="shared" si="4"/>
        <v>440</v>
      </c>
      <c r="F27" s="35">
        <v>60</v>
      </c>
      <c r="G27" s="35">
        <v>70</v>
      </c>
      <c r="H27" s="35">
        <v>70</v>
      </c>
      <c r="I27" s="35">
        <v>0</v>
      </c>
      <c r="J27" s="35">
        <v>0</v>
      </c>
      <c r="K27" s="35">
        <v>72</v>
      </c>
      <c r="L27" s="35">
        <v>64</v>
      </c>
      <c r="M27" s="35">
        <v>62</v>
      </c>
      <c r="N27" s="36">
        <v>40</v>
      </c>
      <c r="O27" s="35">
        <v>0</v>
      </c>
      <c r="P27" s="35">
        <v>0</v>
      </c>
      <c r="Q27" s="36">
        <v>0</v>
      </c>
      <c r="R27" s="70">
        <v>0</v>
      </c>
      <c r="S27" s="69">
        <v>0</v>
      </c>
      <c r="T27" s="69">
        <v>0</v>
      </c>
      <c r="U27" s="77">
        <f t="shared" si="1"/>
        <v>2</v>
      </c>
    </row>
    <row r="28" spans="1:21" ht="15.5">
      <c r="B28" s="41" t="s">
        <v>55</v>
      </c>
      <c r="C28" s="37"/>
      <c r="D28" s="37"/>
      <c r="E28" s="40">
        <f t="shared" ref="E28:R28" si="5">SUM(E3:E27)</f>
        <v>11493</v>
      </c>
      <c r="F28" s="43">
        <f t="shared" si="5"/>
        <v>1020</v>
      </c>
      <c r="G28" s="43">
        <f t="shared" si="5"/>
        <v>1260</v>
      </c>
      <c r="H28" s="43">
        <f t="shared" si="5"/>
        <v>1190</v>
      </c>
      <c r="I28" s="43">
        <f t="shared" si="5"/>
        <v>1290</v>
      </c>
      <c r="J28" s="43">
        <f t="shared" si="5"/>
        <v>910</v>
      </c>
      <c r="K28" s="43">
        <f t="shared" si="5"/>
        <v>1296</v>
      </c>
      <c r="L28" s="43">
        <f t="shared" si="5"/>
        <v>1024</v>
      </c>
      <c r="M28" s="43">
        <f t="shared" si="5"/>
        <v>1178</v>
      </c>
      <c r="N28" s="43">
        <f t="shared" si="5"/>
        <v>920</v>
      </c>
      <c r="O28" s="43">
        <f t="shared" si="5"/>
        <v>0</v>
      </c>
      <c r="P28" s="43">
        <f t="shared" si="5"/>
        <v>0</v>
      </c>
      <c r="Q28" s="43">
        <f t="shared" si="5"/>
        <v>0</v>
      </c>
      <c r="R28" s="67">
        <f t="shared" si="5"/>
        <v>0</v>
      </c>
      <c r="S28" s="44">
        <f>S29+SUM(S3:S27)</f>
        <v>0</v>
      </c>
      <c r="T28" s="44">
        <f>SUM(T3:T27)</f>
        <v>0</v>
      </c>
      <c r="U28" s="30">
        <f>SUM(U3:U27)</f>
        <v>1405</v>
      </c>
    </row>
    <row r="29" spans="1:21">
      <c r="B29" s="18"/>
      <c r="C29" s="19"/>
      <c r="D29" s="19"/>
      <c r="E29" s="17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68"/>
      <c r="S29" s="44"/>
      <c r="T29" s="44"/>
      <c r="U29" s="76"/>
    </row>
    <row r="30" spans="1:21">
      <c r="C30" s="16"/>
      <c r="D30" s="16"/>
      <c r="E30" s="17"/>
      <c r="F30" s="13"/>
      <c r="G30" s="13"/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65"/>
    </row>
    <row r="31" spans="1:21">
      <c r="C31" s="19"/>
      <c r="D31" s="19"/>
      <c r="E31" s="17"/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65"/>
    </row>
    <row r="32" spans="1:21">
      <c r="C32" s="19"/>
      <c r="D32" s="19"/>
      <c r="E32" s="111"/>
      <c r="F32" s="111"/>
      <c r="G32" s="111"/>
      <c r="H32" s="111"/>
      <c r="I32" s="1"/>
      <c r="J32" s="1"/>
      <c r="K32" s="1"/>
      <c r="L32" s="1"/>
      <c r="M32" s="1"/>
      <c r="N32" s="10"/>
      <c r="O32" s="1"/>
      <c r="P32" s="1"/>
      <c r="Q32" s="1"/>
      <c r="R32" s="1"/>
      <c r="S32" s="1"/>
    </row>
    <row r="33" spans="3:19">
      <c r="C33" s="17"/>
      <c r="D33" s="17"/>
      <c r="E33" s="111"/>
      <c r="F33" s="111"/>
      <c r="G33" s="111"/>
      <c r="H33" s="1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3:19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</sheetData>
  <mergeCells count="4">
    <mergeCell ref="E1:S1"/>
    <mergeCell ref="A1:B1"/>
    <mergeCell ref="E32:H32"/>
    <mergeCell ref="E33:H33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workbookViewId="0">
      <selection activeCell="R31" sqref="R31"/>
    </sheetView>
  </sheetViews>
  <sheetFormatPr defaultRowHeight="14.5"/>
  <cols>
    <col min="1" max="1" width="3.90625" customWidth="1"/>
    <col min="2" max="2" width="0.1796875" style="11" customWidth="1"/>
    <col min="3" max="3" width="22.81640625" customWidth="1"/>
    <col min="4" max="5" width="9.7265625" style="14" customWidth="1"/>
    <col min="6" max="6" width="12.08984375" style="14" customWidth="1"/>
    <col min="7" max="7" width="11.6328125" style="61" customWidth="1"/>
    <col min="8" max="8" width="11.54296875" customWidth="1"/>
    <col min="9" max="9" width="11.81640625" customWidth="1"/>
    <col min="10" max="10" width="10.81640625" bestFit="1" customWidth="1"/>
    <col min="11" max="11" width="10.1796875" customWidth="1"/>
    <col min="12" max="12" width="9.81640625" customWidth="1"/>
    <col min="13" max="13" width="10.81640625" bestFit="1" customWidth="1"/>
    <col min="14" max="14" width="11.54296875" customWidth="1"/>
    <col min="15" max="15" width="11" customWidth="1"/>
    <col min="16" max="16" width="10.81640625" customWidth="1"/>
    <col min="17" max="17" width="10.1796875" customWidth="1"/>
    <col min="18" max="18" width="10.453125" bestFit="1" customWidth="1"/>
    <col min="19" max="19" width="11.26953125" customWidth="1"/>
    <col min="20" max="20" width="14.81640625" customWidth="1"/>
  </cols>
  <sheetData>
    <row r="1" spans="1:21" ht="19" thickBot="1">
      <c r="A1" s="112" t="s">
        <v>87</v>
      </c>
      <c r="B1" s="112"/>
      <c r="C1" s="110"/>
      <c r="F1" s="108" t="s">
        <v>86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15.5" thickTop="1" thickBot="1">
      <c r="A2" s="25"/>
      <c r="B2" s="25"/>
      <c r="C2" s="48" t="s">
        <v>2</v>
      </c>
      <c r="D2" s="49" t="s">
        <v>33</v>
      </c>
      <c r="E2" s="49" t="s">
        <v>34</v>
      </c>
      <c r="F2" s="50" t="s">
        <v>35</v>
      </c>
      <c r="G2" s="58" t="s">
        <v>113</v>
      </c>
      <c r="H2" s="51" t="s">
        <v>114</v>
      </c>
      <c r="I2" s="51" t="s">
        <v>115</v>
      </c>
      <c r="J2" s="51" t="s">
        <v>116</v>
      </c>
      <c r="K2" s="51" t="s">
        <v>117</v>
      </c>
      <c r="L2" s="51" t="s">
        <v>118</v>
      </c>
      <c r="M2" s="51" t="s">
        <v>119</v>
      </c>
      <c r="N2" s="51" t="s">
        <v>120</v>
      </c>
      <c r="O2" s="51" t="s">
        <v>121</v>
      </c>
      <c r="P2" s="51" t="s">
        <v>122</v>
      </c>
      <c r="Q2" s="51"/>
      <c r="R2" s="51"/>
      <c r="S2" s="52"/>
      <c r="T2" s="47" t="s">
        <v>0</v>
      </c>
    </row>
    <row r="3" spans="1:21" ht="15.5" thickTop="1" thickBot="1">
      <c r="A3" s="83" t="s">
        <v>60</v>
      </c>
      <c r="B3" s="84"/>
      <c r="C3" s="25" t="s">
        <v>37</v>
      </c>
      <c r="D3" s="15">
        <v>154</v>
      </c>
      <c r="E3" s="15">
        <v>275</v>
      </c>
      <c r="F3" s="20">
        <f t="shared" ref="F3:F27" si="0">SUM(D3,E3)</f>
        <v>429</v>
      </c>
      <c r="G3" s="106">
        <v>60</v>
      </c>
      <c r="H3" s="2">
        <v>0</v>
      </c>
      <c r="I3" s="2">
        <v>70</v>
      </c>
      <c r="J3" s="2">
        <v>0</v>
      </c>
      <c r="K3" s="2">
        <v>0</v>
      </c>
      <c r="L3" s="2">
        <v>0</v>
      </c>
      <c r="M3" s="2">
        <v>72</v>
      </c>
      <c r="N3" s="2">
        <v>64</v>
      </c>
      <c r="O3" s="2">
        <v>62</v>
      </c>
      <c r="P3" s="2">
        <v>40</v>
      </c>
      <c r="Q3" s="2">
        <v>0</v>
      </c>
      <c r="R3" s="2">
        <v>0</v>
      </c>
      <c r="S3" s="2">
        <v>0</v>
      </c>
      <c r="T3" s="24">
        <f t="shared" ref="T3:T27" si="1">SUM(F3-G3-H3-I3-J3-K3-L3-M3-N3-O3-P3-Q3-R3-S3)</f>
        <v>61</v>
      </c>
    </row>
    <row r="4" spans="1:21" ht="15.5" thickTop="1" thickBot="1">
      <c r="A4" s="83" t="s">
        <v>61</v>
      </c>
      <c r="B4" s="84"/>
      <c r="C4" s="25" t="s">
        <v>89</v>
      </c>
      <c r="D4" s="15">
        <v>0</v>
      </c>
      <c r="E4" s="15">
        <v>540</v>
      </c>
      <c r="F4" s="20">
        <f t="shared" si="0"/>
        <v>540</v>
      </c>
      <c r="G4" s="106">
        <v>60</v>
      </c>
      <c r="H4" s="2">
        <v>70</v>
      </c>
      <c r="I4" s="2">
        <v>70</v>
      </c>
      <c r="J4" s="2">
        <v>86</v>
      </c>
      <c r="K4" s="2">
        <v>70</v>
      </c>
      <c r="L4" s="2">
        <v>50</v>
      </c>
      <c r="M4" s="2">
        <v>72</v>
      </c>
      <c r="N4" s="2">
        <v>64</v>
      </c>
      <c r="O4" s="2">
        <v>62</v>
      </c>
      <c r="P4" s="2">
        <v>40</v>
      </c>
      <c r="Q4" s="2">
        <v>0</v>
      </c>
      <c r="R4" s="2">
        <v>0</v>
      </c>
      <c r="S4" s="2">
        <v>0</v>
      </c>
      <c r="T4" s="24">
        <f t="shared" si="1"/>
        <v>-104</v>
      </c>
    </row>
    <row r="5" spans="1:21" ht="15.5" thickTop="1" thickBot="1">
      <c r="A5" s="83" t="s">
        <v>62</v>
      </c>
      <c r="B5" s="84"/>
      <c r="C5" s="25" t="s">
        <v>38</v>
      </c>
      <c r="D5" s="15">
        <v>184</v>
      </c>
      <c r="E5" s="15">
        <v>275</v>
      </c>
      <c r="F5" s="20">
        <f t="shared" si="0"/>
        <v>459</v>
      </c>
      <c r="G5" s="106">
        <v>60</v>
      </c>
      <c r="H5" s="2">
        <v>70</v>
      </c>
      <c r="I5" s="2">
        <v>70</v>
      </c>
      <c r="J5" s="3">
        <v>0</v>
      </c>
      <c r="K5" s="2">
        <v>70</v>
      </c>
      <c r="L5" s="2">
        <v>50</v>
      </c>
      <c r="M5" s="2">
        <v>72</v>
      </c>
      <c r="N5" s="2">
        <v>64</v>
      </c>
      <c r="O5" s="3">
        <v>0</v>
      </c>
      <c r="P5" s="2">
        <v>40</v>
      </c>
      <c r="Q5" s="2">
        <v>0</v>
      </c>
      <c r="R5" s="2">
        <v>0</v>
      </c>
      <c r="S5" s="2">
        <v>0</v>
      </c>
      <c r="T5" s="24">
        <f t="shared" si="1"/>
        <v>-37</v>
      </c>
    </row>
    <row r="6" spans="1:21" ht="15.5" thickTop="1" thickBot="1">
      <c r="A6" s="83" t="s">
        <v>63</v>
      </c>
      <c r="B6" s="84"/>
      <c r="C6" s="27" t="s">
        <v>90</v>
      </c>
      <c r="D6" s="15">
        <v>0</v>
      </c>
      <c r="E6" s="15">
        <v>475</v>
      </c>
      <c r="F6" s="20">
        <f t="shared" si="0"/>
        <v>475</v>
      </c>
      <c r="G6" s="106">
        <v>0</v>
      </c>
      <c r="H6" s="2">
        <v>70</v>
      </c>
      <c r="I6" s="3">
        <v>70</v>
      </c>
      <c r="J6" s="3">
        <v>0</v>
      </c>
      <c r="K6" s="2">
        <v>70</v>
      </c>
      <c r="L6" s="2">
        <v>50</v>
      </c>
      <c r="M6" s="2">
        <v>0</v>
      </c>
      <c r="N6" s="2">
        <v>64</v>
      </c>
      <c r="O6" s="3">
        <v>62</v>
      </c>
      <c r="P6" s="2">
        <v>40</v>
      </c>
      <c r="Q6" s="2">
        <v>0</v>
      </c>
      <c r="R6" s="2">
        <v>0</v>
      </c>
      <c r="S6" s="2">
        <v>0</v>
      </c>
      <c r="T6" s="24">
        <f t="shared" si="1"/>
        <v>49</v>
      </c>
    </row>
    <row r="7" spans="1:21" ht="15.5" thickTop="1" thickBot="1">
      <c r="A7" s="83" t="s">
        <v>64</v>
      </c>
      <c r="B7" s="84"/>
      <c r="C7" s="25" t="s">
        <v>11</v>
      </c>
      <c r="D7" s="15">
        <v>114</v>
      </c>
      <c r="E7" s="15">
        <v>430</v>
      </c>
      <c r="F7" s="20">
        <f t="shared" si="0"/>
        <v>544</v>
      </c>
      <c r="G7" s="106">
        <v>60</v>
      </c>
      <c r="H7" s="2">
        <v>70</v>
      </c>
      <c r="I7" s="3">
        <v>70</v>
      </c>
      <c r="J7" s="3">
        <v>86</v>
      </c>
      <c r="K7" s="2">
        <v>0</v>
      </c>
      <c r="L7" s="2">
        <v>0</v>
      </c>
      <c r="M7" s="2">
        <v>72</v>
      </c>
      <c r="N7" s="2">
        <v>64</v>
      </c>
      <c r="O7" s="3">
        <v>62</v>
      </c>
      <c r="P7" s="2">
        <v>40</v>
      </c>
      <c r="Q7" s="2">
        <v>0</v>
      </c>
      <c r="R7" s="2">
        <v>0</v>
      </c>
      <c r="S7" s="2">
        <v>0</v>
      </c>
      <c r="T7" s="24">
        <f t="shared" si="1"/>
        <v>20</v>
      </c>
    </row>
    <row r="8" spans="1:21" ht="15.5" thickTop="1" thickBot="1">
      <c r="A8" s="83" t="s">
        <v>65</v>
      </c>
      <c r="B8" s="84"/>
      <c r="C8" s="27" t="s">
        <v>88</v>
      </c>
      <c r="D8" s="15">
        <v>0</v>
      </c>
      <c r="E8" s="15">
        <v>400</v>
      </c>
      <c r="F8" s="20">
        <f t="shared" si="0"/>
        <v>400</v>
      </c>
      <c r="G8" s="106">
        <v>60</v>
      </c>
      <c r="H8" s="2">
        <v>70</v>
      </c>
      <c r="I8" s="3">
        <v>0</v>
      </c>
      <c r="J8" s="3">
        <v>0</v>
      </c>
      <c r="K8" s="2">
        <v>70</v>
      </c>
      <c r="L8" s="2">
        <v>50</v>
      </c>
      <c r="M8" s="2">
        <v>72</v>
      </c>
      <c r="N8" s="2">
        <v>64</v>
      </c>
      <c r="O8" s="3">
        <v>62</v>
      </c>
      <c r="P8" s="2">
        <v>40</v>
      </c>
      <c r="Q8" s="2">
        <v>0</v>
      </c>
      <c r="R8" s="2">
        <v>0</v>
      </c>
      <c r="S8" s="2">
        <v>0</v>
      </c>
      <c r="T8" s="24">
        <f t="shared" si="1"/>
        <v>-88</v>
      </c>
    </row>
    <row r="9" spans="1:21" ht="15.5" thickTop="1" thickBot="1">
      <c r="A9" s="83" t="s">
        <v>66</v>
      </c>
      <c r="B9" s="84"/>
      <c r="C9" s="25" t="s">
        <v>40</v>
      </c>
      <c r="D9" s="15">
        <v>62</v>
      </c>
      <c r="E9" s="15">
        <v>475</v>
      </c>
      <c r="F9" s="20">
        <f t="shared" si="0"/>
        <v>537</v>
      </c>
      <c r="G9" s="106">
        <v>60</v>
      </c>
      <c r="H9" s="2">
        <v>70</v>
      </c>
      <c r="I9" s="3">
        <v>70</v>
      </c>
      <c r="J9" s="3">
        <v>86</v>
      </c>
      <c r="K9" s="2">
        <v>0</v>
      </c>
      <c r="L9" s="2">
        <v>50</v>
      </c>
      <c r="M9" s="2">
        <v>72</v>
      </c>
      <c r="N9" s="2">
        <v>64</v>
      </c>
      <c r="O9" s="3">
        <v>62</v>
      </c>
      <c r="P9" s="2">
        <v>40</v>
      </c>
      <c r="Q9" s="2">
        <v>0</v>
      </c>
      <c r="R9" s="2">
        <v>0</v>
      </c>
      <c r="S9" s="2">
        <v>0</v>
      </c>
      <c r="T9" s="24">
        <f t="shared" si="1"/>
        <v>-37</v>
      </c>
    </row>
    <row r="10" spans="1:21" ht="15.5" thickTop="1" thickBot="1">
      <c r="A10" s="83" t="s">
        <v>67</v>
      </c>
      <c r="B10" s="84"/>
      <c r="C10" s="25" t="s">
        <v>41</v>
      </c>
      <c r="D10" s="15">
        <v>366</v>
      </c>
      <c r="E10" s="15">
        <v>0</v>
      </c>
      <c r="F10" s="20">
        <f t="shared" si="0"/>
        <v>366</v>
      </c>
      <c r="G10" s="106">
        <v>60</v>
      </c>
      <c r="H10" s="2">
        <v>0</v>
      </c>
      <c r="I10" s="3">
        <v>0</v>
      </c>
      <c r="J10" s="3">
        <v>0</v>
      </c>
      <c r="K10" s="2">
        <v>0</v>
      </c>
      <c r="L10" s="2">
        <v>50</v>
      </c>
      <c r="M10" s="2">
        <v>72</v>
      </c>
      <c r="N10" s="2">
        <v>0</v>
      </c>
      <c r="O10" s="3">
        <v>0</v>
      </c>
      <c r="P10" s="2">
        <v>40</v>
      </c>
      <c r="Q10" s="2">
        <v>0</v>
      </c>
      <c r="R10" s="2">
        <v>0</v>
      </c>
      <c r="S10" s="2">
        <v>0</v>
      </c>
      <c r="T10" s="24">
        <f t="shared" si="1"/>
        <v>144</v>
      </c>
    </row>
    <row r="11" spans="1:21" ht="15.5" thickTop="1" thickBot="1">
      <c r="A11" s="83" t="s">
        <v>68</v>
      </c>
      <c r="B11" s="84"/>
      <c r="C11" s="25" t="s">
        <v>42</v>
      </c>
      <c r="D11" s="15">
        <v>214</v>
      </c>
      <c r="E11" s="15">
        <v>325</v>
      </c>
      <c r="F11" s="20">
        <f t="shared" si="0"/>
        <v>539</v>
      </c>
      <c r="G11" s="106">
        <v>60</v>
      </c>
      <c r="H11" s="2">
        <v>70</v>
      </c>
      <c r="I11" s="3">
        <v>70</v>
      </c>
      <c r="J11" s="3">
        <v>86</v>
      </c>
      <c r="K11" s="2">
        <v>0</v>
      </c>
      <c r="L11" s="2">
        <v>50</v>
      </c>
      <c r="M11" s="2">
        <v>0</v>
      </c>
      <c r="N11" s="2">
        <v>64</v>
      </c>
      <c r="O11" s="3">
        <v>62</v>
      </c>
      <c r="P11" s="2">
        <v>40</v>
      </c>
      <c r="Q11" s="2">
        <v>0</v>
      </c>
      <c r="R11" s="2">
        <v>0</v>
      </c>
      <c r="S11" s="2">
        <v>0</v>
      </c>
      <c r="T11" s="24">
        <f t="shared" si="1"/>
        <v>37</v>
      </c>
    </row>
    <row r="12" spans="1:21" ht="15.5" thickTop="1" thickBot="1">
      <c r="A12" s="83" t="s">
        <v>69</v>
      </c>
      <c r="B12" s="84"/>
      <c r="C12" s="25" t="s">
        <v>43</v>
      </c>
      <c r="D12" s="15">
        <v>34</v>
      </c>
      <c r="E12" s="15">
        <v>505</v>
      </c>
      <c r="F12" s="20">
        <f t="shared" si="0"/>
        <v>539</v>
      </c>
      <c r="G12" s="106">
        <v>60</v>
      </c>
      <c r="H12" s="2">
        <v>70</v>
      </c>
      <c r="I12" s="3">
        <v>70</v>
      </c>
      <c r="J12" s="3">
        <v>86</v>
      </c>
      <c r="K12" s="2">
        <v>70</v>
      </c>
      <c r="L12" s="2">
        <v>50</v>
      </c>
      <c r="M12" s="2">
        <v>72</v>
      </c>
      <c r="N12" s="2">
        <v>64</v>
      </c>
      <c r="O12" s="3">
        <v>62</v>
      </c>
      <c r="P12" s="2">
        <v>40</v>
      </c>
      <c r="Q12" s="2">
        <v>0</v>
      </c>
      <c r="R12" s="2">
        <v>0</v>
      </c>
      <c r="S12" s="2">
        <v>0</v>
      </c>
      <c r="T12" s="24">
        <f t="shared" si="1"/>
        <v>-105</v>
      </c>
    </row>
    <row r="13" spans="1:21" ht="15.5" thickTop="1" thickBot="1">
      <c r="A13" s="83" t="s">
        <v>70</v>
      </c>
      <c r="B13" s="84"/>
      <c r="C13" s="25" t="s">
        <v>16</v>
      </c>
      <c r="D13" s="15">
        <v>42</v>
      </c>
      <c r="E13" s="15">
        <v>475</v>
      </c>
      <c r="F13" s="20">
        <f t="shared" si="0"/>
        <v>517</v>
      </c>
      <c r="G13" s="106">
        <v>0</v>
      </c>
      <c r="H13" s="2">
        <v>0</v>
      </c>
      <c r="I13" s="3">
        <v>70</v>
      </c>
      <c r="J13" s="3">
        <v>86</v>
      </c>
      <c r="K13" s="2">
        <v>0</v>
      </c>
      <c r="L13" s="2">
        <v>0</v>
      </c>
      <c r="M13" s="2">
        <v>72</v>
      </c>
      <c r="N13" s="2">
        <v>64</v>
      </c>
      <c r="O13" s="3">
        <v>62</v>
      </c>
      <c r="P13" s="2">
        <v>40</v>
      </c>
      <c r="Q13" s="2">
        <v>0</v>
      </c>
      <c r="R13" s="2">
        <v>0</v>
      </c>
      <c r="S13" s="2">
        <v>0</v>
      </c>
      <c r="T13" s="24">
        <f t="shared" si="1"/>
        <v>123</v>
      </c>
    </row>
    <row r="14" spans="1:21" ht="15.5" thickTop="1" thickBot="1">
      <c r="A14" s="83" t="s">
        <v>71</v>
      </c>
      <c r="B14" s="84"/>
      <c r="C14" s="27" t="s">
        <v>59</v>
      </c>
      <c r="D14" s="15">
        <v>0</v>
      </c>
      <c r="E14" s="15">
        <v>400</v>
      </c>
      <c r="F14" s="20">
        <f t="shared" si="0"/>
        <v>400</v>
      </c>
      <c r="G14" s="106">
        <v>0</v>
      </c>
      <c r="H14" s="2">
        <v>70</v>
      </c>
      <c r="I14" s="2">
        <v>0</v>
      </c>
      <c r="J14" s="2">
        <v>0</v>
      </c>
      <c r="K14" s="2">
        <v>70</v>
      </c>
      <c r="L14" s="2">
        <v>0</v>
      </c>
      <c r="M14" s="2">
        <v>0</v>
      </c>
      <c r="N14" s="2">
        <v>64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4">
        <f t="shared" si="1"/>
        <v>196</v>
      </c>
    </row>
    <row r="15" spans="1:21" ht="15.5" thickTop="1" thickBot="1">
      <c r="A15" s="83" t="s">
        <v>72</v>
      </c>
      <c r="B15" s="84"/>
      <c r="C15" s="25" t="s">
        <v>44</v>
      </c>
      <c r="D15" s="15">
        <v>166</v>
      </c>
      <c r="E15" s="15">
        <v>475</v>
      </c>
      <c r="F15" s="20">
        <f t="shared" si="0"/>
        <v>641</v>
      </c>
      <c r="G15" s="106">
        <v>60</v>
      </c>
      <c r="H15" s="2">
        <v>70</v>
      </c>
      <c r="I15" s="3">
        <v>0</v>
      </c>
      <c r="J15" s="3">
        <v>0</v>
      </c>
      <c r="K15" s="2">
        <v>0</v>
      </c>
      <c r="L15" s="2">
        <v>50</v>
      </c>
      <c r="M15" s="2">
        <v>0</v>
      </c>
      <c r="N15" s="2">
        <v>64</v>
      </c>
      <c r="O15" s="3">
        <v>0</v>
      </c>
      <c r="P15" s="2">
        <v>40</v>
      </c>
      <c r="Q15" s="2">
        <v>0</v>
      </c>
      <c r="R15" s="2">
        <v>0</v>
      </c>
      <c r="S15" s="2">
        <v>0</v>
      </c>
      <c r="T15" s="24">
        <f t="shared" si="1"/>
        <v>357</v>
      </c>
    </row>
    <row r="16" spans="1:21" ht="15.5" thickTop="1" thickBot="1">
      <c r="A16" s="83" t="s">
        <v>73</v>
      </c>
      <c r="B16" s="84"/>
      <c r="C16" s="25" t="s">
        <v>19</v>
      </c>
      <c r="D16" s="15">
        <v>94</v>
      </c>
      <c r="E16" s="15">
        <v>475</v>
      </c>
      <c r="F16" s="20">
        <f t="shared" si="0"/>
        <v>569</v>
      </c>
      <c r="G16" s="106">
        <v>60</v>
      </c>
      <c r="H16" s="3">
        <v>70</v>
      </c>
      <c r="I16" s="3">
        <v>70</v>
      </c>
      <c r="J16" s="3">
        <v>86</v>
      </c>
      <c r="K16" s="3">
        <v>70</v>
      </c>
      <c r="L16" s="3">
        <v>50</v>
      </c>
      <c r="M16" s="2">
        <v>0</v>
      </c>
      <c r="N16" s="3">
        <v>64</v>
      </c>
      <c r="O16" s="3">
        <v>62</v>
      </c>
      <c r="P16" s="2">
        <v>40</v>
      </c>
      <c r="Q16" s="2">
        <v>0</v>
      </c>
      <c r="R16" s="2">
        <v>0</v>
      </c>
      <c r="S16" s="2">
        <v>0</v>
      </c>
      <c r="T16" s="24">
        <f t="shared" si="1"/>
        <v>-3</v>
      </c>
    </row>
    <row r="17" spans="1:20" ht="15.5" thickTop="1" thickBot="1">
      <c r="A17" s="83" t="s">
        <v>74</v>
      </c>
      <c r="B17" s="84"/>
      <c r="C17" s="25" t="s">
        <v>45</v>
      </c>
      <c r="D17" s="15">
        <v>226</v>
      </c>
      <c r="E17" s="15">
        <v>475</v>
      </c>
      <c r="F17" s="20">
        <f t="shared" si="0"/>
        <v>701</v>
      </c>
      <c r="G17" s="106">
        <v>60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2">
        <v>0</v>
      </c>
      <c r="N17" s="3">
        <v>0</v>
      </c>
      <c r="O17" s="3">
        <v>0</v>
      </c>
      <c r="P17" s="2">
        <v>40</v>
      </c>
      <c r="Q17" s="2">
        <v>0</v>
      </c>
      <c r="R17" s="2">
        <v>0</v>
      </c>
      <c r="S17" s="2">
        <v>0</v>
      </c>
      <c r="T17" s="24">
        <f t="shared" si="1"/>
        <v>601</v>
      </c>
    </row>
    <row r="18" spans="1:20" ht="15.5" thickTop="1" thickBot="1">
      <c r="A18" s="83" t="s">
        <v>75</v>
      </c>
      <c r="B18" s="84"/>
      <c r="C18" s="25" t="s">
        <v>46</v>
      </c>
      <c r="D18" s="15">
        <v>46</v>
      </c>
      <c r="E18" s="15">
        <v>475</v>
      </c>
      <c r="F18" s="20">
        <f t="shared" si="0"/>
        <v>521</v>
      </c>
      <c r="G18" s="106">
        <v>60</v>
      </c>
      <c r="H18" s="3">
        <v>0</v>
      </c>
      <c r="I18" s="3">
        <v>70</v>
      </c>
      <c r="J18" s="3">
        <v>86</v>
      </c>
      <c r="K18" s="3">
        <v>70</v>
      </c>
      <c r="L18" s="3">
        <v>0</v>
      </c>
      <c r="M18" s="2">
        <v>0</v>
      </c>
      <c r="N18" s="3">
        <v>64</v>
      </c>
      <c r="O18" s="3">
        <v>62</v>
      </c>
      <c r="P18" s="2">
        <v>40</v>
      </c>
      <c r="Q18" s="2">
        <v>0</v>
      </c>
      <c r="R18" s="2">
        <v>0</v>
      </c>
      <c r="S18" s="2">
        <v>0</v>
      </c>
      <c r="T18" s="24">
        <f t="shared" si="1"/>
        <v>69</v>
      </c>
    </row>
    <row r="19" spans="1:20" ht="15.5" thickTop="1" thickBot="1">
      <c r="A19" s="83" t="s">
        <v>76</v>
      </c>
      <c r="B19" s="84"/>
      <c r="C19" s="25" t="s">
        <v>47</v>
      </c>
      <c r="D19" s="15">
        <v>168</v>
      </c>
      <c r="E19" s="15">
        <v>475</v>
      </c>
      <c r="F19" s="20">
        <f t="shared" si="0"/>
        <v>643</v>
      </c>
      <c r="G19" s="106">
        <v>60</v>
      </c>
      <c r="H19" s="3">
        <v>70</v>
      </c>
      <c r="I19" s="3">
        <v>70</v>
      </c>
      <c r="J19" s="3">
        <v>0</v>
      </c>
      <c r="K19" s="3">
        <v>0</v>
      </c>
      <c r="L19" s="3">
        <v>0</v>
      </c>
      <c r="M19" s="2">
        <v>0</v>
      </c>
      <c r="N19" s="3">
        <v>64</v>
      </c>
      <c r="O19" s="3">
        <v>62</v>
      </c>
      <c r="P19" s="2">
        <v>40</v>
      </c>
      <c r="Q19" s="2">
        <v>0</v>
      </c>
      <c r="R19" s="2">
        <v>0</v>
      </c>
      <c r="S19" s="2">
        <v>0</v>
      </c>
      <c r="T19" s="24">
        <f t="shared" si="1"/>
        <v>277</v>
      </c>
    </row>
    <row r="20" spans="1:20" ht="15.5" thickTop="1" thickBot="1">
      <c r="A20" s="83" t="s">
        <v>77</v>
      </c>
      <c r="B20" s="84"/>
      <c r="C20" s="25" t="s">
        <v>48</v>
      </c>
      <c r="D20" s="15">
        <v>196</v>
      </c>
      <c r="E20" s="15">
        <v>275</v>
      </c>
      <c r="F20" s="20">
        <f t="shared" si="0"/>
        <v>471</v>
      </c>
      <c r="G20" s="106">
        <v>60</v>
      </c>
      <c r="H20" s="3">
        <v>0</v>
      </c>
      <c r="I20" s="3">
        <v>70</v>
      </c>
      <c r="J20" s="3">
        <v>86</v>
      </c>
      <c r="K20" s="3">
        <v>0</v>
      </c>
      <c r="L20" s="3">
        <v>50</v>
      </c>
      <c r="M20" s="3">
        <v>0</v>
      </c>
      <c r="N20" s="3">
        <v>64</v>
      </c>
      <c r="O20" s="3">
        <v>62</v>
      </c>
      <c r="P20" s="2">
        <v>40</v>
      </c>
      <c r="Q20" s="2">
        <v>0</v>
      </c>
      <c r="R20" s="2">
        <v>0</v>
      </c>
      <c r="S20" s="2">
        <v>0</v>
      </c>
      <c r="T20" s="24">
        <f t="shared" si="1"/>
        <v>39</v>
      </c>
    </row>
    <row r="21" spans="1:20" ht="15.5" thickTop="1" thickBot="1">
      <c r="A21" s="83" t="s">
        <v>78</v>
      </c>
      <c r="B21" s="84"/>
      <c r="C21" s="25" t="s">
        <v>20</v>
      </c>
      <c r="D21" s="15">
        <v>137</v>
      </c>
      <c r="E21" s="15">
        <v>475</v>
      </c>
      <c r="F21" s="20">
        <f t="shared" si="0"/>
        <v>612</v>
      </c>
      <c r="G21" s="106">
        <v>0</v>
      </c>
      <c r="H21" s="3">
        <v>70</v>
      </c>
      <c r="I21" s="3">
        <v>70</v>
      </c>
      <c r="J21" s="3">
        <v>86</v>
      </c>
      <c r="K21" s="3">
        <v>70</v>
      </c>
      <c r="L21" s="3">
        <v>0</v>
      </c>
      <c r="M21" s="2">
        <v>72</v>
      </c>
      <c r="N21" s="3">
        <v>64</v>
      </c>
      <c r="O21" s="3">
        <v>62</v>
      </c>
      <c r="P21" s="2">
        <v>40</v>
      </c>
      <c r="Q21" s="2">
        <v>0</v>
      </c>
      <c r="R21" s="2">
        <v>0</v>
      </c>
      <c r="S21" s="2">
        <v>0</v>
      </c>
      <c r="T21" s="24">
        <f t="shared" si="1"/>
        <v>78</v>
      </c>
    </row>
    <row r="22" spans="1:20" ht="15.5" thickTop="1" thickBot="1">
      <c r="A22" s="83" t="s">
        <v>79</v>
      </c>
      <c r="B22" s="84"/>
      <c r="C22" s="25" t="s">
        <v>49</v>
      </c>
      <c r="D22" s="15">
        <v>106</v>
      </c>
      <c r="E22" s="15">
        <v>400</v>
      </c>
      <c r="F22" s="20">
        <f t="shared" si="0"/>
        <v>506</v>
      </c>
      <c r="G22" s="106">
        <v>0</v>
      </c>
      <c r="H22" s="3">
        <v>0</v>
      </c>
      <c r="I22" s="3">
        <v>0</v>
      </c>
      <c r="J22" s="3">
        <v>86</v>
      </c>
      <c r="K22" s="3">
        <v>0</v>
      </c>
      <c r="L22" s="3">
        <v>0</v>
      </c>
      <c r="M22" s="2">
        <v>72</v>
      </c>
      <c r="N22" s="3">
        <v>64</v>
      </c>
      <c r="O22" s="3">
        <v>0</v>
      </c>
      <c r="P22" s="2">
        <v>40</v>
      </c>
      <c r="Q22" s="2">
        <v>0</v>
      </c>
      <c r="R22" s="2">
        <v>0</v>
      </c>
      <c r="S22" s="2">
        <v>0</v>
      </c>
      <c r="T22" s="24">
        <f t="shared" si="1"/>
        <v>244</v>
      </c>
    </row>
    <row r="23" spans="1:20" ht="15.5" thickTop="1" thickBot="1">
      <c r="A23" s="83" t="s">
        <v>80</v>
      </c>
      <c r="B23" s="84"/>
      <c r="C23" s="25" t="s">
        <v>52</v>
      </c>
      <c r="D23" s="15">
        <v>69</v>
      </c>
      <c r="E23" s="15">
        <v>475</v>
      </c>
      <c r="F23" s="20">
        <f t="shared" si="0"/>
        <v>544</v>
      </c>
      <c r="G23" s="106">
        <v>60</v>
      </c>
      <c r="H23" s="3">
        <v>70</v>
      </c>
      <c r="I23" s="3">
        <v>70</v>
      </c>
      <c r="J23" s="3">
        <v>86</v>
      </c>
      <c r="K23" s="3">
        <v>0</v>
      </c>
      <c r="L23" s="3">
        <v>50</v>
      </c>
      <c r="M23" s="2">
        <v>72</v>
      </c>
      <c r="N23" s="3">
        <v>64</v>
      </c>
      <c r="O23" s="3">
        <v>62</v>
      </c>
      <c r="P23" s="2">
        <v>0</v>
      </c>
      <c r="Q23" s="2">
        <v>0</v>
      </c>
      <c r="R23" s="2">
        <v>0</v>
      </c>
      <c r="S23" s="2">
        <v>0</v>
      </c>
      <c r="T23" s="24">
        <f t="shared" si="1"/>
        <v>10</v>
      </c>
    </row>
    <row r="24" spans="1:20" ht="15.5" thickTop="1" thickBot="1">
      <c r="A24" s="83" t="s">
        <v>81</v>
      </c>
      <c r="B24" s="84"/>
      <c r="C24" s="25" t="s">
        <v>53</v>
      </c>
      <c r="D24" s="15">
        <v>136</v>
      </c>
      <c r="E24" s="15">
        <v>475</v>
      </c>
      <c r="F24" s="20">
        <f t="shared" si="0"/>
        <v>611</v>
      </c>
      <c r="G24" s="106">
        <v>60</v>
      </c>
      <c r="H24" s="3">
        <v>70</v>
      </c>
      <c r="I24" s="3">
        <v>70</v>
      </c>
      <c r="J24" s="3">
        <v>0</v>
      </c>
      <c r="K24" s="3">
        <v>70</v>
      </c>
      <c r="L24" s="3">
        <v>50</v>
      </c>
      <c r="M24" s="2">
        <v>72</v>
      </c>
      <c r="N24" s="3">
        <v>64</v>
      </c>
      <c r="O24" s="3">
        <v>62</v>
      </c>
      <c r="P24" s="2">
        <v>40</v>
      </c>
      <c r="Q24" s="2">
        <v>0</v>
      </c>
      <c r="R24" s="2">
        <v>0</v>
      </c>
      <c r="S24" s="2">
        <v>0</v>
      </c>
      <c r="T24" s="24">
        <f>SUM(F24-G24-H24-I24-J24-K24-L24-M24-N24-O24-P24-Q24-R24-S24)</f>
        <v>53</v>
      </c>
    </row>
    <row r="25" spans="1:20" ht="15.5" thickTop="1" thickBot="1">
      <c r="A25" s="83" t="s">
        <v>82</v>
      </c>
      <c r="B25" s="84"/>
      <c r="C25" s="25" t="s">
        <v>54</v>
      </c>
      <c r="D25" s="15">
        <v>9</v>
      </c>
      <c r="E25" s="15">
        <v>535</v>
      </c>
      <c r="F25" s="20">
        <f t="shared" si="0"/>
        <v>544</v>
      </c>
      <c r="G25" s="106">
        <v>60</v>
      </c>
      <c r="H25" s="3">
        <v>70</v>
      </c>
      <c r="I25" s="3">
        <v>70</v>
      </c>
      <c r="J25" s="3">
        <v>86</v>
      </c>
      <c r="K25" s="3">
        <v>70</v>
      </c>
      <c r="L25" s="3">
        <v>50</v>
      </c>
      <c r="M25" s="2">
        <v>72</v>
      </c>
      <c r="N25" s="3">
        <v>64</v>
      </c>
      <c r="O25" s="3">
        <v>62</v>
      </c>
      <c r="P25" s="2">
        <v>40</v>
      </c>
      <c r="Q25" s="2">
        <v>0</v>
      </c>
      <c r="R25" s="2">
        <v>0</v>
      </c>
      <c r="S25" s="2">
        <v>0</v>
      </c>
      <c r="T25" s="24">
        <f>SUM(F25-G25-H25-I25-J25-K25-L25-M25-N25-O25-P25-Q25-R25-S25)</f>
        <v>-100</v>
      </c>
    </row>
    <row r="26" spans="1:20" s="72" customFormat="1" ht="15.5" thickTop="1" thickBot="1">
      <c r="A26" s="83" t="s">
        <v>83</v>
      </c>
      <c r="B26" s="84"/>
      <c r="C26" s="25" t="s">
        <v>24</v>
      </c>
      <c r="D26" s="15">
        <v>182</v>
      </c>
      <c r="E26" s="15">
        <v>275</v>
      </c>
      <c r="F26" s="20">
        <f t="shared" si="0"/>
        <v>457</v>
      </c>
      <c r="G26" s="106">
        <v>0</v>
      </c>
      <c r="H26" s="3">
        <v>70</v>
      </c>
      <c r="I26" s="3">
        <v>70</v>
      </c>
      <c r="J26" s="3">
        <v>0</v>
      </c>
      <c r="K26" s="3">
        <v>70</v>
      </c>
      <c r="L26" s="3">
        <v>50</v>
      </c>
      <c r="M26" s="2">
        <v>0</v>
      </c>
      <c r="N26" s="3">
        <v>64</v>
      </c>
      <c r="O26" s="3">
        <v>62</v>
      </c>
      <c r="P26" s="2">
        <v>40</v>
      </c>
      <c r="Q26" s="2">
        <v>0</v>
      </c>
      <c r="R26" s="2">
        <v>0</v>
      </c>
      <c r="S26" s="2">
        <v>0</v>
      </c>
      <c r="T26" s="24">
        <f>SUM(F26-G26-H26-I26-J26-K26-L26-M26-N26-O26-P26-Q26-R26-S26)</f>
        <v>31</v>
      </c>
    </row>
    <row r="27" spans="1:20" ht="15.5" thickTop="1" thickBot="1">
      <c r="A27" s="83" t="s">
        <v>84</v>
      </c>
      <c r="B27" s="84"/>
      <c r="C27" s="25" t="s">
        <v>25</v>
      </c>
      <c r="D27" s="15">
        <v>149</v>
      </c>
      <c r="E27" s="15">
        <v>400</v>
      </c>
      <c r="F27" s="20">
        <f t="shared" si="0"/>
        <v>549</v>
      </c>
      <c r="G27" s="106">
        <v>0</v>
      </c>
      <c r="H27" s="3">
        <v>70</v>
      </c>
      <c r="I27" s="3">
        <v>70</v>
      </c>
      <c r="J27" s="3">
        <v>86</v>
      </c>
      <c r="K27" s="3">
        <v>70</v>
      </c>
      <c r="L27" s="3">
        <v>50</v>
      </c>
      <c r="M27" s="2">
        <v>72</v>
      </c>
      <c r="N27" s="3">
        <v>0</v>
      </c>
      <c r="O27" s="3">
        <v>62</v>
      </c>
      <c r="P27" s="2">
        <v>40</v>
      </c>
      <c r="Q27" s="2">
        <v>0</v>
      </c>
      <c r="R27" s="2">
        <v>0</v>
      </c>
      <c r="S27" s="2">
        <v>0</v>
      </c>
      <c r="T27" s="24">
        <f t="shared" si="1"/>
        <v>29</v>
      </c>
    </row>
    <row r="28" spans="1:20" ht="16.5" thickTop="1" thickBot="1">
      <c r="A28" s="5"/>
      <c r="B28" s="5"/>
      <c r="C28" s="21" t="s">
        <v>1</v>
      </c>
      <c r="D28" s="22"/>
      <c r="E28" s="22"/>
      <c r="F28" s="23">
        <f t="shared" ref="F28:T28" si="2">SUM(F3:F27)</f>
        <v>13114</v>
      </c>
      <c r="G28" s="107">
        <f t="shared" si="2"/>
        <v>1080</v>
      </c>
      <c r="H28" s="104">
        <f t="shared" si="2"/>
        <v>1260</v>
      </c>
      <c r="I28" s="104">
        <f t="shared" si="2"/>
        <v>1330</v>
      </c>
      <c r="J28" s="104">
        <f t="shared" si="2"/>
        <v>1204</v>
      </c>
      <c r="K28" s="104">
        <f t="shared" si="2"/>
        <v>910</v>
      </c>
      <c r="L28" s="104">
        <f t="shared" si="2"/>
        <v>800</v>
      </c>
      <c r="M28" s="105">
        <f t="shared" si="2"/>
        <v>1080</v>
      </c>
      <c r="N28" s="104">
        <f t="shared" si="2"/>
        <v>1408</v>
      </c>
      <c r="O28" s="104">
        <f t="shared" si="2"/>
        <v>1178</v>
      </c>
      <c r="P28" s="31">
        <f t="shared" si="2"/>
        <v>920</v>
      </c>
      <c r="Q28" s="31">
        <f t="shared" si="2"/>
        <v>0</v>
      </c>
      <c r="R28" s="31">
        <f t="shared" si="2"/>
        <v>0</v>
      </c>
      <c r="S28" s="31">
        <f t="shared" si="2"/>
        <v>0</v>
      </c>
      <c r="T28" s="29">
        <f t="shared" si="2"/>
        <v>1944</v>
      </c>
    </row>
    <row r="29" spans="1:20" ht="16" thickTop="1">
      <c r="G29" s="59"/>
      <c r="H29" s="32"/>
      <c r="I29" s="32"/>
      <c r="J29" s="32"/>
      <c r="K29" s="32"/>
      <c r="L29" s="32"/>
      <c r="M29" s="33"/>
      <c r="N29" s="32"/>
      <c r="O29" s="32"/>
      <c r="P29" s="33"/>
      <c r="Q29" s="33"/>
      <c r="R29" s="33"/>
      <c r="S29" s="33"/>
      <c r="T29" s="34"/>
    </row>
    <row r="30" spans="1:20">
      <c r="D30" s="16"/>
      <c r="E30" s="16"/>
      <c r="F30" s="17"/>
      <c r="G30" s="60"/>
      <c r="H30" s="13"/>
      <c r="I30" s="13"/>
    </row>
    <row r="31" spans="1:20">
      <c r="D31" s="19"/>
      <c r="E31" s="19"/>
      <c r="F31" s="111"/>
      <c r="G31" s="111"/>
      <c r="H31" s="111"/>
      <c r="I31" s="111"/>
    </row>
    <row r="32" spans="1:20">
      <c r="D32" s="19"/>
      <c r="E32" s="19"/>
      <c r="F32" s="111"/>
      <c r="G32" s="111"/>
      <c r="H32" s="111"/>
      <c r="I32" s="111"/>
    </row>
    <row r="33" spans="3:9">
      <c r="D33" s="17"/>
      <c r="E33" s="17"/>
      <c r="F33" s="17"/>
      <c r="G33" s="60"/>
      <c r="H33" s="63"/>
      <c r="I33" s="13"/>
    </row>
    <row r="45" spans="3:9">
      <c r="C45" s="12"/>
    </row>
    <row r="46" spans="3:9">
      <c r="C46" s="12"/>
    </row>
    <row r="47" spans="3:9">
      <c r="C47" s="71"/>
    </row>
  </sheetData>
  <mergeCells count="4">
    <mergeCell ref="F31:I31"/>
    <mergeCell ref="F32:I32"/>
    <mergeCell ref="A1:C1"/>
    <mergeCell ref="F1:U1"/>
  </mergeCells>
  <pageMargins left="0.7" right="0.7" top="0.78740157499999996" bottom="0.78740157499999996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activeCell="D30" sqref="D30"/>
    </sheetView>
  </sheetViews>
  <sheetFormatPr defaultRowHeight="14.5"/>
  <cols>
    <col min="1" max="1" width="2.90625" customWidth="1"/>
    <col min="2" max="2" width="21.81640625" customWidth="1"/>
    <col min="3" max="3" width="9.7265625" style="14" customWidth="1"/>
    <col min="4" max="4" width="11.26953125" style="14" customWidth="1"/>
    <col min="5" max="5" width="12.81640625" style="14" customWidth="1"/>
    <col min="6" max="6" width="10.81640625" customWidth="1"/>
    <col min="7" max="8" width="10.7265625" customWidth="1"/>
    <col min="9" max="10" width="10.36328125" customWidth="1"/>
    <col min="11" max="11" width="10.81640625" customWidth="1"/>
    <col min="12" max="12" width="10.90625" customWidth="1"/>
    <col min="13" max="13" width="11.08984375" customWidth="1"/>
    <col min="14" max="14" width="10.6328125" customWidth="1"/>
    <col min="15" max="15" width="10.90625" customWidth="1"/>
    <col min="16" max="16" width="10" bestFit="1" customWidth="1"/>
    <col min="17" max="17" width="9.7265625" customWidth="1"/>
    <col min="18" max="18" width="11.36328125" customWidth="1"/>
    <col min="19" max="19" width="11.36328125" style="66" customWidth="1"/>
    <col min="20" max="20" width="14" style="6" customWidth="1"/>
  </cols>
  <sheetData>
    <row r="1" spans="1:20" ht="18.5">
      <c r="A1" s="113" t="s">
        <v>58</v>
      </c>
      <c r="B1" s="110"/>
      <c r="E1" s="108" t="s">
        <v>86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>
      <c r="A2" s="25"/>
      <c r="B2" s="48" t="s">
        <v>2</v>
      </c>
      <c r="C2" s="78" t="s">
        <v>33</v>
      </c>
      <c r="D2" s="49" t="s">
        <v>34</v>
      </c>
      <c r="E2" s="49" t="s">
        <v>35</v>
      </c>
      <c r="F2" s="53" t="s">
        <v>113</v>
      </c>
      <c r="G2" s="54" t="s">
        <v>114</v>
      </c>
      <c r="H2" s="53" t="s">
        <v>115</v>
      </c>
      <c r="I2" s="53" t="s">
        <v>116</v>
      </c>
      <c r="J2" s="53" t="s">
        <v>117</v>
      </c>
      <c r="K2" s="53" t="s">
        <v>119</v>
      </c>
      <c r="L2" s="53" t="s">
        <v>120</v>
      </c>
      <c r="M2" s="53" t="s">
        <v>121</v>
      </c>
      <c r="N2" s="53"/>
      <c r="O2" s="53"/>
      <c r="P2" s="53"/>
      <c r="Q2" s="53"/>
      <c r="R2" s="53"/>
      <c r="S2" s="53"/>
      <c r="T2" s="28" t="s">
        <v>0</v>
      </c>
    </row>
    <row r="3" spans="1:20" s="8" customFormat="1">
      <c r="A3" s="25" t="s">
        <v>60</v>
      </c>
      <c r="B3" s="25" t="s">
        <v>7</v>
      </c>
      <c r="C3" s="79">
        <v>131</v>
      </c>
      <c r="D3" s="15">
        <v>400</v>
      </c>
      <c r="E3" s="26">
        <f t="shared" ref="E3:E28" si="0">SUM(C3,D3)</f>
        <v>531</v>
      </c>
      <c r="F3" s="4">
        <v>60</v>
      </c>
      <c r="G3" s="4">
        <v>70</v>
      </c>
      <c r="H3" s="4">
        <v>70</v>
      </c>
      <c r="I3" s="4">
        <v>86</v>
      </c>
      <c r="J3" s="4">
        <v>70</v>
      </c>
      <c r="K3" s="4">
        <v>0</v>
      </c>
      <c r="L3" s="4">
        <v>64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74">
        <f t="shared" ref="T3:T28" si="1" xml:space="preserve"> SUM(E3-F3-G3-H3-I3-J3-K3-L3-M3-N3-O3-P3-Q3-R3)</f>
        <v>111</v>
      </c>
    </row>
    <row r="4" spans="1:20">
      <c r="A4" s="25" t="s">
        <v>61</v>
      </c>
      <c r="B4" s="25" t="s">
        <v>26</v>
      </c>
      <c r="C4" s="79">
        <v>0</v>
      </c>
      <c r="D4" s="15">
        <v>484</v>
      </c>
      <c r="E4" s="26">
        <f t="shared" si="0"/>
        <v>484</v>
      </c>
      <c r="F4" s="4">
        <v>60</v>
      </c>
      <c r="G4" s="4">
        <v>0</v>
      </c>
      <c r="H4" s="4">
        <v>70</v>
      </c>
      <c r="I4" s="4">
        <v>86</v>
      </c>
      <c r="J4" s="4">
        <v>70</v>
      </c>
      <c r="K4" s="4">
        <v>72</v>
      </c>
      <c r="L4" s="4">
        <v>64</v>
      </c>
      <c r="M4" s="4">
        <v>62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74">
        <f t="shared" si="1"/>
        <v>0</v>
      </c>
    </row>
    <row r="5" spans="1:20" s="8" customFormat="1">
      <c r="A5" s="25" t="s">
        <v>62</v>
      </c>
      <c r="B5" s="25" t="s">
        <v>5</v>
      </c>
      <c r="C5" s="79">
        <v>229</v>
      </c>
      <c r="D5" s="15">
        <v>297</v>
      </c>
      <c r="E5" s="26">
        <f t="shared" si="0"/>
        <v>526</v>
      </c>
      <c r="F5" s="4">
        <v>60</v>
      </c>
      <c r="G5" s="4">
        <v>70</v>
      </c>
      <c r="H5" s="4">
        <v>70</v>
      </c>
      <c r="I5" s="4">
        <v>86</v>
      </c>
      <c r="J5" s="4">
        <v>70</v>
      </c>
      <c r="K5" s="4">
        <v>0</v>
      </c>
      <c r="L5" s="4">
        <v>64</v>
      </c>
      <c r="M5" s="4">
        <v>62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74">
        <f t="shared" si="1"/>
        <v>44</v>
      </c>
    </row>
    <row r="6" spans="1:20">
      <c r="A6" s="25" t="s">
        <v>63</v>
      </c>
      <c r="B6" s="25" t="s">
        <v>8</v>
      </c>
      <c r="C6" s="79">
        <v>138</v>
      </c>
      <c r="D6" s="15">
        <v>400</v>
      </c>
      <c r="E6" s="26">
        <f t="shared" si="0"/>
        <v>538</v>
      </c>
      <c r="F6" s="4">
        <v>60</v>
      </c>
      <c r="G6" s="4">
        <v>70</v>
      </c>
      <c r="H6" s="4">
        <v>70</v>
      </c>
      <c r="I6" s="4">
        <v>0</v>
      </c>
      <c r="J6" s="4">
        <v>70</v>
      </c>
      <c r="K6" s="4">
        <v>0</v>
      </c>
      <c r="L6" s="4">
        <v>0</v>
      </c>
      <c r="M6" s="4">
        <v>62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74">
        <f t="shared" si="1"/>
        <v>206</v>
      </c>
    </row>
    <row r="7" spans="1:20" s="8" customFormat="1">
      <c r="A7" s="25" t="s">
        <v>64</v>
      </c>
      <c r="B7" s="25" t="s">
        <v>9</v>
      </c>
      <c r="C7" s="79">
        <v>31</v>
      </c>
      <c r="D7" s="15">
        <v>495</v>
      </c>
      <c r="E7" s="26">
        <f t="shared" si="0"/>
        <v>526</v>
      </c>
      <c r="F7" s="4">
        <v>60</v>
      </c>
      <c r="G7" s="4">
        <v>70</v>
      </c>
      <c r="H7" s="4">
        <v>70</v>
      </c>
      <c r="I7" s="4">
        <v>86</v>
      </c>
      <c r="J7" s="4">
        <v>70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74">
        <f t="shared" si="1"/>
        <v>170</v>
      </c>
    </row>
    <row r="8" spans="1:20">
      <c r="A8" s="25" t="s">
        <v>65</v>
      </c>
      <c r="B8" s="25" t="s">
        <v>10</v>
      </c>
      <c r="C8" s="79">
        <v>68</v>
      </c>
      <c r="D8" s="15">
        <v>400</v>
      </c>
      <c r="E8" s="26">
        <f t="shared" si="0"/>
        <v>468</v>
      </c>
      <c r="F8" s="4">
        <v>60</v>
      </c>
      <c r="G8" s="4">
        <v>70</v>
      </c>
      <c r="H8" s="4">
        <v>70</v>
      </c>
      <c r="I8" s="4">
        <v>0</v>
      </c>
      <c r="J8" s="4">
        <v>70</v>
      </c>
      <c r="K8" s="4">
        <v>72</v>
      </c>
      <c r="L8" s="4">
        <v>64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74">
        <f t="shared" si="1"/>
        <v>62</v>
      </c>
    </row>
    <row r="9" spans="1:20">
      <c r="A9" s="25" t="s">
        <v>66</v>
      </c>
      <c r="B9" s="25" t="s">
        <v>12</v>
      </c>
      <c r="C9" s="79">
        <v>75</v>
      </c>
      <c r="D9" s="15">
        <v>451</v>
      </c>
      <c r="E9" s="26">
        <f t="shared" si="0"/>
        <v>526</v>
      </c>
      <c r="F9" s="4">
        <v>60</v>
      </c>
      <c r="G9" s="4">
        <v>70</v>
      </c>
      <c r="H9" s="4">
        <v>70</v>
      </c>
      <c r="I9" s="4">
        <v>86</v>
      </c>
      <c r="J9" s="4">
        <v>70</v>
      </c>
      <c r="K9" s="4">
        <v>0</v>
      </c>
      <c r="L9" s="4">
        <v>64</v>
      </c>
      <c r="M9" s="4">
        <v>62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74">
        <f xml:space="preserve"> SUM(E9-F9-G9-H9-I9-J9-K9-L9-M9-N9-O9-P9-Q9-R9-S9)</f>
        <v>44</v>
      </c>
    </row>
    <row r="10" spans="1:20">
      <c r="A10" s="25" t="s">
        <v>67</v>
      </c>
      <c r="B10" s="25" t="s">
        <v>13</v>
      </c>
      <c r="C10" s="79">
        <v>148</v>
      </c>
      <c r="D10" s="15">
        <v>400</v>
      </c>
      <c r="E10" s="26">
        <f t="shared" si="0"/>
        <v>548</v>
      </c>
      <c r="F10" s="4">
        <v>60</v>
      </c>
      <c r="G10" s="4">
        <v>70</v>
      </c>
      <c r="H10" s="4">
        <v>0</v>
      </c>
      <c r="I10" s="4">
        <v>0</v>
      </c>
      <c r="J10" s="4">
        <v>70</v>
      </c>
      <c r="K10" s="4">
        <v>72</v>
      </c>
      <c r="L10" s="4">
        <v>64</v>
      </c>
      <c r="M10" s="4">
        <v>62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74">
        <f t="shared" si="1"/>
        <v>150</v>
      </c>
    </row>
    <row r="11" spans="1:20">
      <c r="A11" s="25" t="s">
        <v>68</v>
      </c>
      <c r="B11" s="25" t="s">
        <v>14</v>
      </c>
      <c r="C11" s="79">
        <v>229</v>
      </c>
      <c r="D11" s="15">
        <v>211</v>
      </c>
      <c r="E11" s="26">
        <f t="shared" si="0"/>
        <v>440</v>
      </c>
      <c r="F11" s="4">
        <v>60</v>
      </c>
      <c r="G11" s="4">
        <v>70</v>
      </c>
      <c r="H11" s="4">
        <v>70</v>
      </c>
      <c r="I11" s="4">
        <v>0</v>
      </c>
      <c r="J11" s="4">
        <v>70</v>
      </c>
      <c r="K11" s="4">
        <v>0</v>
      </c>
      <c r="L11" s="4">
        <v>64</v>
      </c>
      <c r="M11" s="4">
        <v>62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74">
        <f t="shared" si="1"/>
        <v>44</v>
      </c>
    </row>
    <row r="12" spans="1:20">
      <c r="A12" s="25" t="s">
        <v>69</v>
      </c>
      <c r="B12" s="25" t="s">
        <v>27</v>
      </c>
      <c r="C12" s="79">
        <v>0</v>
      </c>
      <c r="D12" s="15">
        <v>424</v>
      </c>
      <c r="E12" s="26">
        <f t="shared" si="0"/>
        <v>424</v>
      </c>
      <c r="F12" s="4">
        <v>0</v>
      </c>
      <c r="G12" s="4">
        <v>70</v>
      </c>
      <c r="H12" s="4">
        <v>0</v>
      </c>
      <c r="I12" s="4">
        <v>86</v>
      </c>
      <c r="J12" s="4">
        <v>70</v>
      </c>
      <c r="K12" s="4">
        <v>72</v>
      </c>
      <c r="L12" s="4">
        <v>64</v>
      </c>
      <c r="M12" s="4">
        <v>62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74">
        <f t="shared" si="1"/>
        <v>0</v>
      </c>
    </row>
    <row r="13" spans="1:20">
      <c r="A13" s="25" t="s">
        <v>70</v>
      </c>
      <c r="B13" s="25" t="s">
        <v>15</v>
      </c>
      <c r="C13" s="79">
        <v>4</v>
      </c>
      <c r="D13" s="15">
        <v>522</v>
      </c>
      <c r="E13" s="26">
        <f t="shared" si="0"/>
        <v>526</v>
      </c>
      <c r="F13" s="4">
        <v>60</v>
      </c>
      <c r="G13" s="4">
        <v>70</v>
      </c>
      <c r="H13" s="4">
        <v>70</v>
      </c>
      <c r="I13" s="4">
        <v>86</v>
      </c>
      <c r="J13" s="4">
        <v>0</v>
      </c>
      <c r="K13" s="4">
        <v>0</v>
      </c>
      <c r="L13" s="4">
        <v>64</v>
      </c>
      <c r="M13" s="4">
        <v>62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74">
        <f t="shared" si="1"/>
        <v>114</v>
      </c>
    </row>
    <row r="14" spans="1:20">
      <c r="A14" s="25" t="s">
        <v>71</v>
      </c>
      <c r="B14" s="25" t="s">
        <v>28</v>
      </c>
      <c r="C14" s="79">
        <v>0</v>
      </c>
      <c r="D14" s="15">
        <v>526</v>
      </c>
      <c r="E14" s="26">
        <f t="shared" si="0"/>
        <v>526</v>
      </c>
      <c r="F14" s="4">
        <v>60</v>
      </c>
      <c r="G14" s="4">
        <v>70</v>
      </c>
      <c r="H14" s="4">
        <v>70</v>
      </c>
      <c r="I14" s="4">
        <v>86</v>
      </c>
      <c r="J14" s="4">
        <v>70</v>
      </c>
      <c r="K14" s="4">
        <v>0</v>
      </c>
      <c r="L14" s="4">
        <v>64</v>
      </c>
      <c r="M14" s="4">
        <v>62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74">
        <f t="shared" si="1"/>
        <v>44</v>
      </c>
    </row>
    <row r="15" spans="1:20">
      <c r="A15" s="25" t="s">
        <v>72</v>
      </c>
      <c r="B15" s="27" t="s">
        <v>59</v>
      </c>
      <c r="C15" s="79">
        <v>0</v>
      </c>
      <c r="D15" s="15">
        <v>400</v>
      </c>
      <c r="E15" s="26">
        <f t="shared" si="0"/>
        <v>400</v>
      </c>
      <c r="F15" s="4">
        <v>0</v>
      </c>
      <c r="G15" s="4">
        <v>70</v>
      </c>
      <c r="H15" s="4">
        <v>70</v>
      </c>
      <c r="I15" s="4">
        <v>0</v>
      </c>
      <c r="J15" s="4">
        <v>70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74">
        <f t="shared" si="1"/>
        <v>190</v>
      </c>
    </row>
    <row r="16" spans="1:20">
      <c r="A16" s="25" t="s">
        <v>73</v>
      </c>
      <c r="B16" s="25" t="s">
        <v>17</v>
      </c>
      <c r="C16" s="80">
        <v>86</v>
      </c>
      <c r="D16" s="15">
        <v>440</v>
      </c>
      <c r="E16" s="26">
        <f t="shared" si="0"/>
        <v>526</v>
      </c>
      <c r="F16" s="4">
        <v>60</v>
      </c>
      <c r="G16" s="4">
        <v>70</v>
      </c>
      <c r="H16" s="4">
        <v>70</v>
      </c>
      <c r="I16" s="4">
        <v>86</v>
      </c>
      <c r="J16" s="4">
        <v>70</v>
      </c>
      <c r="K16" s="4">
        <v>72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74">
        <f xml:space="preserve"> SUM(E16-F16-G16-H16-I16-J16-K16-L16-M16-N16-O16-P16-Q16-R16-S9)</f>
        <v>98</v>
      </c>
    </row>
    <row r="17" spans="1:23">
      <c r="A17" s="25" t="s">
        <v>74</v>
      </c>
      <c r="B17" s="25" t="s">
        <v>29</v>
      </c>
      <c r="C17" s="79">
        <v>619</v>
      </c>
      <c r="D17" s="15">
        <v>0</v>
      </c>
      <c r="E17" s="26">
        <f t="shared" si="0"/>
        <v>619</v>
      </c>
      <c r="F17" s="4">
        <v>60</v>
      </c>
      <c r="G17" s="4">
        <v>70</v>
      </c>
      <c r="H17" s="4">
        <v>70</v>
      </c>
      <c r="I17" s="4">
        <v>86</v>
      </c>
      <c r="J17" s="4">
        <v>0</v>
      </c>
      <c r="K17" s="4">
        <v>72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74">
        <f t="shared" si="1"/>
        <v>261</v>
      </c>
    </row>
    <row r="18" spans="1:23">
      <c r="A18" s="25" t="s">
        <v>75</v>
      </c>
      <c r="B18" s="25" t="s">
        <v>18</v>
      </c>
      <c r="C18" s="79">
        <v>22</v>
      </c>
      <c r="D18" s="15">
        <v>446</v>
      </c>
      <c r="E18" s="26">
        <f t="shared" si="0"/>
        <v>468</v>
      </c>
      <c r="F18" s="4">
        <v>60</v>
      </c>
      <c r="G18" s="4">
        <v>70</v>
      </c>
      <c r="H18" s="4">
        <v>70</v>
      </c>
      <c r="I18" s="4">
        <v>0</v>
      </c>
      <c r="J18" s="4">
        <v>70</v>
      </c>
      <c r="K18" s="4">
        <v>72</v>
      </c>
      <c r="L18" s="4">
        <v>64</v>
      </c>
      <c r="M18" s="4">
        <v>62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74">
        <f t="shared" si="1"/>
        <v>0</v>
      </c>
    </row>
    <row r="19" spans="1:23">
      <c r="A19" s="25" t="s">
        <v>76</v>
      </c>
      <c r="B19" s="25" t="s">
        <v>56</v>
      </c>
      <c r="C19" s="79">
        <v>110</v>
      </c>
      <c r="D19" s="15">
        <v>400</v>
      </c>
      <c r="E19" s="26">
        <f t="shared" si="0"/>
        <v>510</v>
      </c>
      <c r="F19" s="4">
        <v>60</v>
      </c>
      <c r="G19" s="4">
        <v>70</v>
      </c>
      <c r="H19" s="4">
        <v>70</v>
      </c>
      <c r="I19" s="4">
        <v>0</v>
      </c>
      <c r="J19" s="4">
        <v>70</v>
      </c>
      <c r="K19" s="4">
        <v>72</v>
      </c>
      <c r="L19" s="4">
        <v>64</v>
      </c>
      <c r="M19" s="4">
        <v>62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74">
        <f t="shared" si="1"/>
        <v>42</v>
      </c>
    </row>
    <row r="20" spans="1:23" s="62" customFormat="1">
      <c r="A20" s="25" t="s">
        <v>77</v>
      </c>
      <c r="B20" s="25" t="s">
        <v>4</v>
      </c>
      <c r="C20" s="79">
        <v>99</v>
      </c>
      <c r="D20" s="15">
        <v>400</v>
      </c>
      <c r="E20" s="26">
        <f t="shared" si="0"/>
        <v>499</v>
      </c>
      <c r="F20" s="4">
        <v>60</v>
      </c>
      <c r="G20" s="4">
        <v>70</v>
      </c>
      <c r="H20" s="4">
        <v>70</v>
      </c>
      <c r="I20" s="4">
        <v>0</v>
      </c>
      <c r="J20" s="4">
        <v>70</v>
      </c>
      <c r="K20" s="4">
        <v>72</v>
      </c>
      <c r="L20" s="4">
        <v>64</v>
      </c>
      <c r="M20" s="4">
        <v>62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74">
        <f t="shared" si="1"/>
        <v>31</v>
      </c>
    </row>
    <row r="21" spans="1:23" s="8" customFormat="1">
      <c r="A21" s="25" t="s">
        <v>78</v>
      </c>
      <c r="B21" s="25" t="s">
        <v>3</v>
      </c>
      <c r="C21" s="79">
        <v>376</v>
      </c>
      <c r="D21" s="15">
        <v>25</v>
      </c>
      <c r="E21" s="26">
        <f t="shared" si="0"/>
        <v>401</v>
      </c>
      <c r="F21" s="4">
        <v>60</v>
      </c>
      <c r="G21" s="4">
        <v>0</v>
      </c>
      <c r="H21" s="4">
        <v>70</v>
      </c>
      <c r="I21" s="4">
        <v>0</v>
      </c>
      <c r="J21" s="4">
        <v>70</v>
      </c>
      <c r="K21" s="4">
        <v>72</v>
      </c>
      <c r="L21" s="4">
        <v>64</v>
      </c>
      <c r="M21" s="4">
        <v>62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74">
        <f xml:space="preserve"> SUM(E21-F21-G21-H21-I21-J21-K21-L21-M21-N21-O21-P21-Q21-R21-S9)</f>
        <v>3</v>
      </c>
    </row>
    <row r="22" spans="1:23">
      <c r="A22" s="25" t="s">
        <v>79</v>
      </c>
      <c r="B22" s="27" t="s">
        <v>30</v>
      </c>
      <c r="C22" s="79">
        <v>0</v>
      </c>
      <c r="D22" s="15">
        <v>468</v>
      </c>
      <c r="E22" s="26">
        <f t="shared" si="0"/>
        <v>468</v>
      </c>
      <c r="F22" s="4">
        <v>60</v>
      </c>
      <c r="G22" s="4">
        <v>70</v>
      </c>
      <c r="H22" s="4">
        <v>70</v>
      </c>
      <c r="I22" s="4">
        <v>0</v>
      </c>
      <c r="J22" s="4">
        <v>70</v>
      </c>
      <c r="K22" s="4">
        <v>72</v>
      </c>
      <c r="L22" s="4">
        <v>64</v>
      </c>
      <c r="M22" s="4">
        <v>62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74">
        <f t="shared" si="1"/>
        <v>0</v>
      </c>
    </row>
    <row r="23" spans="1:23">
      <c r="A23" s="25" t="s">
        <v>80</v>
      </c>
      <c r="B23" s="27" t="s">
        <v>31</v>
      </c>
      <c r="C23" s="79">
        <v>0</v>
      </c>
      <c r="D23" s="15">
        <v>440</v>
      </c>
      <c r="E23" s="26">
        <f t="shared" si="0"/>
        <v>440</v>
      </c>
      <c r="F23" s="4">
        <v>60</v>
      </c>
      <c r="G23" s="4">
        <v>70</v>
      </c>
      <c r="H23" s="4">
        <v>70</v>
      </c>
      <c r="I23" s="4">
        <v>0</v>
      </c>
      <c r="J23" s="4">
        <v>70</v>
      </c>
      <c r="K23" s="4">
        <v>72</v>
      </c>
      <c r="L23" s="4">
        <v>0</v>
      </c>
      <c r="M23" s="4">
        <v>62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74">
        <f t="shared" si="1"/>
        <v>36</v>
      </c>
    </row>
    <row r="24" spans="1:23">
      <c r="A24" s="25" t="s">
        <v>81</v>
      </c>
      <c r="B24" s="25" t="s">
        <v>21</v>
      </c>
      <c r="C24" s="79">
        <v>379</v>
      </c>
      <c r="D24" s="15">
        <v>90</v>
      </c>
      <c r="E24" s="26">
        <f t="shared" si="0"/>
        <v>469</v>
      </c>
      <c r="F24" s="4">
        <v>60</v>
      </c>
      <c r="G24" s="4">
        <v>70</v>
      </c>
      <c r="H24" s="4">
        <v>70</v>
      </c>
      <c r="I24" s="4">
        <v>0</v>
      </c>
      <c r="J24" s="4">
        <v>70</v>
      </c>
      <c r="K24" s="4">
        <v>72</v>
      </c>
      <c r="L24" s="4">
        <v>64</v>
      </c>
      <c r="M24" s="4">
        <v>62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74">
        <f t="shared" si="1"/>
        <v>1</v>
      </c>
    </row>
    <row r="25" spans="1:23">
      <c r="A25" s="25" t="s">
        <v>82</v>
      </c>
      <c r="B25" s="27" t="s">
        <v>32</v>
      </c>
      <c r="C25" s="80">
        <v>192</v>
      </c>
      <c r="D25" s="15">
        <v>264</v>
      </c>
      <c r="E25" s="26">
        <f t="shared" si="0"/>
        <v>456</v>
      </c>
      <c r="F25" s="4">
        <v>60</v>
      </c>
      <c r="G25" s="4">
        <v>70</v>
      </c>
      <c r="H25" s="4">
        <v>0</v>
      </c>
      <c r="I25" s="4">
        <v>86</v>
      </c>
      <c r="J25" s="4">
        <v>70</v>
      </c>
      <c r="K25" s="4">
        <v>72</v>
      </c>
      <c r="L25" s="4">
        <v>64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74">
        <f t="shared" si="1"/>
        <v>34</v>
      </c>
    </row>
    <row r="26" spans="1:23">
      <c r="A26" s="25" t="s">
        <v>83</v>
      </c>
      <c r="B26" s="25" t="s">
        <v>22</v>
      </c>
      <c r="C26" s="79">
        <v>159</v>
      </c>
      <c r="D26" s="15">
        <v>400</v>
      </c>
      <c r="E26" s="26">
        <f t="shared" si="0"/>
        <v>559</v>
      </c>
      <c r="F26" s="4">
        <v>60</v>
      </c>
      <c r="G26" s="4">
        <v>70</v>
      </c>
      <c r="H26" s="4">
        <v>70</v>
      </c>
      <c r="I26" s="4">
        <v>86</v>
      </c>
      <c r="J26" s="4">
        <v>70</v>
      </c>
      <c r="K26" s="4">
        <v>72</v>
      </c>
      <c r="L26" s="4">
        <v>0</v>
      </c>
      <c r="M26" s="4">
        <v>62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74">
        <f t="shared" si="1"/>
        <v>69</v>
      </c>
    </row>
    <row r="27" spans="1:23">
      <c r="A27" s="25" t="s">
        <v>84</v>
      </c>
      <c r="B27" s="25" t="s">
        <v>6</v>
      </c>
      <c r="C27" s="79">
        <v>274</v>
      </c>
      <c r="D27" s="15">
        <v>200</v>
      </c>
      <c r="E27" s="26">
        <f t="shared" si="0"/>
        <v>474</v>
      </c>
      <c r="F27" s="4">
        <v>60</v>
      </c>
      <c r="G27" s="4">
        <v>70</v>
      </c>
      <c r="H27" s="4">
        <v>70</v>
      </c>
      <c r="I27" s="4">
        <v>0</v>
      </c>
      <c r="J27" s="4">
        <v>70</v>
      </c>
      <c r="K27" s="4">
        <v>0</v>
      </c>
      <c r="L27" s="4">
        <v>64</v>
      </c>
      <c r="M27" s="4">
        <v>62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74">
        <f t="shared" si="1"/>
        <v>78</v>
      </c>
    </row>
    <row r="28" spans="1:23">
      <c r="A28" s="25" t="s">
        <v>85</v>
      </c>
      <c r="B28" s="25" t="s">
        <v>23</v>
      </c>
      <c r="C28" s="79">
        <v>0</v>
      </c>
      <c r="D28" s="15">
        <v>468</v>
      </c>
      <c r="E28" s="26">
        <f t="shared" si="0"/>
        <v>468</v>
      </c>
      <c r="F28" s="4">
        <v>60</v>
      </c>
      <c r="G28" s="4">
        <v>70</v>
      </c>
      <c r="H28" s="4">
        <v>70</v>
      </c>
      <c r="I28" s="4">
        <v>0</v>
      </c>
      <c r="J28" s="4">
        <v>70</v>
      </c>
      <c r="K28" s="4">
        <v>72</v>
      </c>
      <c r="L28" s="4">
        <v>64</v>
      </c>
      <c r="M28" s="4">
        <v>62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74">
        <f t="shared" si="1"/>
        <v>0</v>
      </c>
    </row>
    <row r="29" spans="1:23">
      <c r="A29" s="25"/>
      <c r="B29" s="81"/>
      <c r="C29" s="80"/>
      <c r="D29" s="15"/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75" t="str">
        <f>DOLLAR(E29-F29-G29-H29-I29-J29-K29-L29-M29-N29-O29-P29-Q29-R29-S29)</f>
        <v>0,00 Kč</v>
      </c>
    </row>
    <row r="30" spans="1:23" ht="15.5">
      <c r="A30" s="81"/>
      <c r="B30" s="82" t="s">
        <v>55</v>
      </c>
      <c r="C30" s="45"/>
      <c r="D30" s="45"/>
      <c r="E30" s="46">
        <f t="shared" ref="E30:T30" si="2">SUM(E3:E29)</f>
        <v>12820</v>
      </c>
      <c r="F30" s="7">
        <f t="shared" si="2"/>
        <v>1440</v>
      </c>
      <c r="G30" s="7">
        <f t="shared" si="2"/>
        <v>1680</v>
      </c>
      <c r="H30" s="7">
        <f t="shared" si="2"/>
        <v>1610</v>
      </c>
      <c r="I30" s="7">
        <f t="shared" si="2"/>
        <v>1032</v>
      </c>
      <c r="J30" s="7">
        <f t="shared" si="2"/>
        <v>1680</v>
      </c>
      <c r="K30" s="7">
        <f t="shared" si="2"/>
        <v>1152</v>
      </c>
      <c r="L30" s="7">
        <f t="shared" si="2"/>
        <v>1216</v>
      </c>
      <c r="M30" s="7">
        <f t="shared" si="2"/>
        <v>1178</v>
      </c>
      <c r="N30" s="7">
        <f t="shared" si="2"/>
        <v>0</v>
      </c>
      <c r="O30" s="7">
        <f t="shared" si="2"/>
        <v>0</v>
      </c>
      <c r="P30" s="7">
        <f t="shared" si="2"/>
        <v>0</v>
      </c>
      <c r="Q30" s="7">
        <f t="shared" si="2"/>
        <v>0</v>
      </c>
      <c r="R30" s="7">
        <f t="shared" si="2"/>
        <v>0</v>
      </c>
      <c r="S30" s="7">
        <f>SUM(S3:S29)</f>
        <v>0</v>
      </c>
      <c r="T30" s="30">
        <f t="shared" si="2"/>
        <v>1832</v>
      </c>
      <c r="W30" s="7"/>
    </row>
    <row r="31" spans="1:23">
      <c r="E31" s="1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6"/>
      <c r="U31" s="14"/>
    </row>
    <row r="32" spans="1:23">
      <c r="E32" s="17"/>
    </row>
    <row r="33" spans="3:5">
      <c r="C33" s="16"/>
      <c r="D33" s="16"/>
      <c r="E33" s="17"/>
    </row>
    <row r="34" spans="3:5">
      <c r="C34" s="16"/>
      <c r="D34" s="16"/>
      <c r="E34" s="17"/>
    </row>
    <row r="35" spans="3:5">
      <c r="C35" s="17"/>
      <c r="D35" s="17"/>
    </row>
  </sheetData>
  <mergeCells count="2">
    <mergeCell ref="E1:T1"/>
    <mergeCell ref="A1:B1"/>
  </mergeCells>
  <pageMargins left="0.7" right="0.7" top="0.78740157499999996" bottom="0.78740157499999996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MŠ1</vt:lpstr>
      <vt:lpstr>MŠ2</vt:lpstr>
      <vt:lpstr>MŠ3</vt:lpstr>
      <vt:lpstr>List1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Dana Kočíková</cp:lastModifiedBy>
  <cp:lastPrinted>2024-06-25T16:13:05Z</cp:lastPrinted>
  <dcterms:created xsi:type="dcterms:W3CDTF">2013-09-05T18:36:04Z</dcterms:created>
  <dcterms:modified xsi:type="dcterms:W3CDTF">2025-06-28T09:28:10Z</dcterms:modified>
</cp:coreProperties>
</file>